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2780" tabRatio="951" activeTab="3"/>
  </bookViews>
  <sheets>
    <sheet name="прил 1 вода" sheetId="1" r:id="rId1"/>
    <sheet name="прил 1 сток" sheetId="2" r:id="rId2"/>
    <sheet name="прил 2 вода" sheetId="3" r:id="rId3"/>
    <sheet name="прил 2 сток" sheetId="4" r:id="rId4"/>
    <sheet name="прил 3 вода" sheetId="5" r:id="rId5"/>
    <sheet name="прил 3 сток" sheetId="6" r:id="rId6"/>
    <sheet name="прил 4 вода" sheetId="7" r:id="rId7"/>
    <sheet name="прил4 стоки" sheetId="8" r:id="rId8"/>
    <sheet name="прил 7 вода+ стоки" sheetId="9" r:id="rId9"/>
  </sheets>
  <externalReferences>
    <externalReference r:id="rId12"/>
    <externalReference r:id="rId13"/>
    <externalReference r:id="rId14"/>
  </externalReferences>
  <definedNames>
    <definedName name="_GoBack" localSheetId="7">'прил4 стоки'!$B$8</definedName>
    <definedName name="аааааааааааааааа">#REF!</definedName>
    <definedName name="ввввввввв">#REF!</definedName>
    <definedName name="вввввввввввввввв">#REF!</definedName>
    <definedName name="воичка">#REF!</definedName>
    <definedName name="_xlnm.Print_Titles" localSheetId="0">'прил 1 вода'!$9:$13</definedName>
    <definedName name="ккккккккк">#REF!</definedName>
    <definedName name="при">#REF!</definedName>
    <definedName name="стокиобъем11" localSheetId="0">#REF!</definedName>
    <definedName name="стокиобъем11" localSheetId="2">#REF!</definedName>
    <definedName name="стокиобъем11" localSheetId="4">#REF!</definedName>
    <definedName name="стокиобъем11" localSheetId="6">#REF!</definedName>
    <definedName name="стокиобъем11" localSheetId="8">#REF!</definedName>
    <definedName name="стокиобъем11">#REF!</definedName>
    <definedName name="стокиобъем12" localSheetId="0">#REF!</definedName>
    <definedName name="стокиобъем12" localSheetId="2">#REF!</definedName>
    <definedName name="стокиобъем12" localSheetId="4">#REF!</definedName>
    <definedName name="стокиобъем12" localSheetId="6">#REF!</definedName>
    <definedName name="стокиобъем12" localSheetId="8">#REF!</definedName>
    <definedName name="стокиобъем12">#REF!</definedName>
    <definedName name="стокитариф11" localSheetId="0">#REF!</definedName>
    <definedName name="стокитариф11" localSheetId="2">#REF!</definedName>
    <definedName name="стокитариф11" localSheetId="4">#REF!</definedName>
    <definedName name="стокитариф11" localSheetId="6">#REF!</definedName>
    <definedName name="стокитариф11" localSheetId="8">#REF!</definedName>
    <definedName name="стокитариф11">#REF!</definedName>
    <definedName name="стокитариф12" localSheetId="0">#REF!</definedName>
    <definedName name="стокитариф12" localSheetId="2">#REF!</definedName>
    <definedName name="стокитариф12" localSheetId="4">#REF!</definedName>
    <definedName name="стокитариф12" localSheetId="6">#REF!</definedName>
    <definedName name="стокитариф12" localSheetId="8">#REF!</definedName>
    <definedName name="стокитариф12">#REF!</definedName>
    <definedName name="ууууууууууууу">#REF!</definedName>
  </definedNames>
  <calcPr fullCalcOnLoad="1"/>
</workbook>
</file>

<file path=xl/sharedStrings.xml><?xml version="1.0" encoding="utf-8"?>
<sst xmlns="http://schemas.openxmlformats.org/spreadsheetml/2006/main" count="545" uniqueCount="269">
  <si>
    <t>№ п/п</t>
  </si>
  <si>
    <t>Наименование показателей</t>
  </si>
  <si>
    <t>Производственные расходы</t>
  </si>
  <si>
    <t>1.1.</t>
  </si>
  <si>
    <t>1.2.</t>
  </si>
  <si>
    <t>1.2.1.</t>
  </si>
  <si>
    <t>1.2.1.1.</t>
  </si>
  <si>
    <t>1.2.1.2.</t>
  </si>
  <si>
    <t>1.2.2.</t>
  </si>
  <si>
    <t>1.2.3.</t>
  </si>
  <si>
    <t>1.3.</t>
  </si>
  <si>
    <t>1.4.</t>
  </si>
  <si>
    <t>средний разряд</t>
  </si>
  <si>
    <t>1.5.</t>
  </si>
  <si>
    <t>1.6.</t>
  </si>
  <si>
    <t>1.8.</t>
  </si>
  <si>
    <t>Ремонтные расходы</t>
  </si>
  <si>
    <t>2.1.</t>
  </si>
  <si>
    <t>2.2.</t>
  </si>
  <si>
    <t>2.2.1.</t>
  </si>
  <si>
    <t>2.3.</t>
  </si>
  <si>
    <t>2.4.</t>
  </si>
  <si>
    <t>2.5.</t>
  </si>
  <si>
    <t>3.1.</t>
  </si>
  <si>
    <t>3.2.</t>
  </si>
  <si>
    <t>Сбытовые расходы гарантирующих организаций</t>
  </si>
  <si>
    <t>Амортизация основных средств и нематериальных активов</t>
  </si>
  <si>
    <t>7.1.</t>
  </si>
  <si>
    <t>7.2.</t>
  </si>
  <si>
    <t>Нормативная прибыль</t>
  </si>
  <si>
    <t>Водоотведение</t>
  </si>
  <si>
    <t>Питьевая вода</t>
  </si>
  <si>
    <t>Наименование показателя</t>
  </si>
  <si>
    <t>Единица измерения</t>
  </si>
  <si>
    <t>Коэффициент использования установленной мощности</t>
  </si>
  <si>
    <t>%</t>
  </si>
  <si>
    <t xml:space="preserve">Уровень потерь </t>
  </si>
  <si>
    <t>Численность населения, получающего услугу водоснабжения</t>
  </si>
  <si>
    <t xml:space="preserve">Количество часов предоставления услуг </t>
  </si>
  <si>
    <t>Удельный расход электроэнергии:</t>
  </si>
  <si>
    <t>кВт*ч/м3</t>
  </si>
  <si>
    <t>очистка воды</t>
  </si>
  <si>
    <t>транспортировка воды</t>
  </si>
  <si>
    <t>Охват абонентов приборами учета воды</t>
  </si>
  <si>
    <t>Организация</t>
  </si>
  <si>
    <t>РЭК</t>
  </si>
  <si>
    <t>тыс.м3</t>
  </si>
  <si>
    <t>собственное производство</t>
  </si>
  <si>
    <t>Расход электрической энергии</t>
  </si>
  <si>
    <t>тыс.кВтч</t>
  </si>
  <si>
    <t>Величина расходов, не учтенных в тарифе</t>
  </si>
  <si>
    <t>1.4.1.</t>
  </si>
  <si>
    <t>численность персонала, чел.</t>
  </si>
  <si>
    <t>1.4.2.</t>
  </si>
  <si>
    <t>1.4.3.</t>
  </si>
  <si>
    <t>1.4.4.</t>
  </si>
  <si>
    <t>1.5.1.</t>
  </si>
  <si>
    <t>2.</t>
  </si>
  <si>
    <t>3.</t>
  </si>
  <si>
    <t>3.2.1.</t>
  </si>
  <si>
    <t>5.</t>
  </si>
  <si>
    <t>6.</t>
  </si>
  <si>
    <t>7.</t>
  </si>
  <si>
    <t xml:space="preserve">Наименование 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</si>
  <si>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</si>
  <si>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</si>
  <si>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</si>
  <si>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Прибыль, облагаемая налогом</t>
  </si>
  <si>
    <t>чел.</t>
  </si>
  <si>
    <t>час.</t>
  </si>
  <si>
    <t>км</t>
  </si>
  <si>
    <t>Индекс потребительских цен</t>
  </si>
  <si>
    <t>с 01.07.2014 по 31.12.2014</t>
  </si>
  <si>
    <t>Показатель (группы потребителей)</t>
  </si>
  <si>
    <t>Тарифы</t>
  </si>
  <si>
    <t>Прочие потребители (тарифы указываются без НДС)</t>
  </si>
  <si>
    <t>Население (тарифы указываются с учетом НДС)</t>
  </si>
  <si>
    <t>1.</t>
  </si>
  <si>
    <t>2014 год</t>
  </si>
  <si>
    <t>подъем</t>
  </si>
  <si>
    <t xml:space="preserve">Анализ основных технико – экономических показателей 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</si>
  <si>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</si>
  <si>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</si>
  <si>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</si>
  <si>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</si>
  <si>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</si>
  <si>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</si>
  <si>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Установленная мощность системы</t>
  </si>
  <si>
    <t>тыс.м3/сутки</t>
  </si>
  <si>
    <t>Фактическая мощность системы</t>
  </si>
  <si>
    <t>Объем воды, теряемой при транспортировке</t>
  </si>
  <si>
    <t xml:space="preserve">населению, в т.ч. </t>
  </si>
  <si>
    <t>бюджетным организациям, в т.ч.</t>
  </si>
  <si>
    <t>прочим потребителям, в.т.ч.</t>
  </si>
  <si>
    <t>кВтч/м3</t>
  </si>
  <si>
    <t>кг/м3 (л/м3)</t>
  </si>
  <si>
    <t>электроэнергию</t>
  </si>
  <si>
    <r>
      <t xml:space="preserve">теплоэнергию </t>
    </r>
    <r>
      <rPr>
        <sz val="12"/>
        <color indexed="10"/>
        <rFont val="Times New Roman"/>
        <family val="1"/>
      </rPr>
      <t>(если есть затраты)</t>
    </r>
  </si>
  <si>
    <r>
      <t xml:space="preserve">воду </t>
    </r>
    <r>
      <rPr>
        <sz val="12"/>
        <color indexed="10"/>
        <rFont val="Times New Roman"/>
        <family val="1"/>
      </rPr>
      <t>(если есть покупная вода)</t>
    </r>
  </si>
  <si>
    <t>ГСМ</t>
  </si>
  <si>
    <r>
      <t xml:space="preserve">уголь </t>
    </r>
    <r>
      <rPr>
        <sz val="12"/>
        <color indexed="10"/>
        <rFont val="Times New Roman"/>
        <family val="1"/>
      </rPr>
      <t>(если есть)</t>
    </r>
  </si>
  <si>
    <t>тыс. руб.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</si>
  <si>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</si>
  <si>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</si>
  <si>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</si>
  <si>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</si>
  <si>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</si>
  <si>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</si>
  <si>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</si>
  <si>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</si>
  <si>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</si>
  <si>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</si>
  <si>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</si>
  <si>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</si>
  <si>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</si>
  <si>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</si>
  <si>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</si>
  <si>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</si>
  <si>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</si>
  <si>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</si>
  <si>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</si>
  <si>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</si>
  <si>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Приобретение энергетических ресурсов</t>
  </si>
  <si>
    <t>Покупная вода</t>
  </si>
  <si>
    <t>Объем покупной воды, тыс. м3.</t>
  </si>
  <si>
    <t>Тариф покупной воды, руб./м3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</si>
  <si>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</si>
  <si>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</si>
  <si>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</si>
  <si>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</si>
  <si>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</si>
  <si>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</si>
  <si>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</si>
  <si>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</si>
  <si>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Тепловая энергия</t>
  </si>
  <si>
    <t>Расходы на оплату работ и (или) услуг выполняемых сторонними организациями</t>
  </si>
  <si>
    <t>Затраты на оплату труда основного производственного персонала</t>
  </si>
  <si>
    <t>ставка рабочего 1 разряда, руб. (по 31.12.2013 г.)</t>
  </si>
  <si>
    <t>ставка рабочего 1 разряда, руб. (по 31.12.2014 г.)</t>
  </si>
  <si>
    <t>1.4.5.</t>
  </si>
  <si>
    <t>средняя заработная плата в месяц, руб.</t>
  </si>
  <si>
    <t>Отчисления на социальные нужды основного производственного персонала</t>
  </si>
  <si>
    <t>Процент отчислений</t>
  </si>
  <si>
    <t>Расходы на уплату процентов по займам и кредитам</t>
  </si>
  <si>
    <t xml:space="preserve">Прочие расходы </t>
  </si>
  <si>
    <t>Материалы и запчасти</t>
  </si>
  <si>
    <t>Затраты на оплату труда ремонтного персонала</t>
  </si>
  <si>
    <t>2.2.2.</t>
  </si>
  <si>
    <t>2.2.3.</t>
  </si>
  <si>
    <t>Отчисления на социальные нужды ремонтного персонала</t>
  </si>
  <si>
    <t>Капитальный ремонт</t>
  </si>
  <si>
    <t>Административные расходы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</si>
  <si>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</si>
  <si>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</si>
  <si>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</si>
  <si>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</si>
  <si>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</si>
  <si>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</si>
  <si>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</si>
  <si>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</si>
  <si>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</si>
  <si>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Общеэксплуатационные расходы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</si>
  <si>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</si>
  <si>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</si>
  <si>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</si>
  <si>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</si>
  <si>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</si>
  <si>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</si>
  <si>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</si>
  <si>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</si>
  <si>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</si>
  <si>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</si>
  <si>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</si>
  <si>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</si>
  <si>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</si>
  <si>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</si>
  <si>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</si>
  <si>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</si>
  <si>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</si>
  <si>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>2014год</t>
  </si>
  <si>
    <t>организация</t>
  </si>
  <si>
    <t>Прибыль на прочие цели</t>
  </si>
  <si>
    <t>Налоги, сборы, платежи</t>
  </si>
  <si>
    <t>руб./м3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</si>
  <si>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</si>
  <si>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 xml:space="preserve">Целевые показатели деятельности </t>
  </si>
  <si>
    <t xml:space="preserve">                                                                                         к экспертному заключению </t>
  </si>
  <si>
    <t xml:space="preserve">                                                                                          к экспертному заключению </t>
  </si>
  <si>
    <t xml:space="preserve">                                                                                          Приложение № 1                   
                    </t>
  </si>
  <si>
    <t>Объем воды, пропускаемой через очистные сооружения</t>
  </si>
  <si>
    <t>15.2.</t>
  </si>
  <si>
    <t>15.3.</t>
  </si>
  <si>
    <t>15.5.</t>
  </si>
  <si>
    <t>Общая протяженность канализационных сетей</t>
  </si>
  <si>
    <t>Количество канализационных насосных станций</t>
  </si>
  <si>
    <t>Количество очистных сооружений</t>
  </si>
  <si>
    <t>от населения</t>
  </si>
  <si>
    <t>от бюджетных организаций</t>
  </si>
  <si>
    <t>Пропущено сточных вод через очистные сооружения</t>
  </si>
  <si>
    <t>поверхностной</t>
  </si>
  <si>
    <t>Объем воды, получаемой со стороны</t>
  </si>
  <si>
    <t>Объем воды, подаваемой в сеть, в т.ч.</t>
  </si>
  <si>
    <t>10.1.</t>
  </si>
  <si>
    <t>своими насосами</t>
  </si>
  <si>
    <t>10.2.</t>
  </si>
  <si>
    <t>самотеком</t>
  </si>
  <si>
    <t>Расход воды на собственные  нужды организации</t>
  </si>
  <si>
    <t>Объем  отпуска воды всего:  в т.ч.</t>
  </si>
  <si>
    <t>13.1.</t>
  </si>
  <si>
    <t>по приборам учета</t>
  </si>
  <si>
    <t>13.2.</t>
  </si>
  <si>
    <t>13.3.</t>
  </si>
  <si>
    <t>18.2.</t>
  </si>
  <si>
    <t>18.3.</t>
  </si>
  <si>
    <t xml:space="preserve">организация </t>
  </si>
  <si>
    <t xml:space="preserve">РЭК                               </t>
  </si>
  <si>
    <t>Пропускная способность канализации</t>
  </si>
  <si>
    <t>Принято  сточных вод всего, в т.ч.</t>
  </si>
  <si>
    <t>от собственного  производства</t>
  </si>
  <si>
    <t>от прочих потребителей, в т.ч.</t>
  </si>
  <si>
    <t>принято от других  канализций</t>
  </si>
  <si>
    <t>Передано сточных вод на очистку другим канализациям</t>
  </si>
  <si>
    <t>Объем сброшенных сточных вод без очистки</t>
  </si>
  <si>
    <t xml:space="preserve">                                                                                          Приложение № 2                   
                    </t>
  </si>
  <si>
    <t xml:space="preserve">                                                                                         Приложение № 3                   
                    </t>
  </si>
  <si>
    <t xml:space="preserve">                                                                                          Приложение № 4                   
                    </t>
  </si>
  <si>
    <t xml:space="preserve">                                                                                          Приложение № 7                   
                    </t>
  </si>
  <si>
    <t>Приложение  № 1 к экспертному</t>
  </si>
  <si>
    <t>Объем поднимаемой поверхностной (подземной) воды, в т.ч. :</t>
  </si>
  <si>
    <t>подземной, в т.ч.:</t>
  </si>
  <si>
    <t>14.1.</t>
  </si>
  <si>
    <t>18.1.</t>
  </si>
  <si>
    <t>21.2.</t>
  </si>
  <si>
    <t>(водоотведение)</t>
  </si>
  <si>
    <t>заключению по делу № 80-13в</t>
  </si>
  <si>
    <t>(питьевое водоснабжение)</t>
  </si>
  <si>
    <t>5.1.</t>
  </si>
  <si>
    <t>5.2.</t>
  </si>
  <si>
    <t>5.3.</t>
  </si>
  <si>
    <t>5.4.</t>
  </si>
  <si>
    <t>5.4.1.</t>
  </si>
  <si>
    <t>7</t>
  </si>
  <si>
    <t>8</t>
  </si>
  <si>
    <t>Приложение  № 2 к экспертному</t>
  </si>
  <si>
    <t>(питьевое водосабжение)</t>
  </si>
  <si>
    <t>Приложение  № 3 к экспертному</t>
  </si>
  <si>
    <t>Приложение  № 4 к экспертному</t>
  </si>
  <si>
    <t>Факт 2012 год</t>
  </si>
  <si>
    <t>План 2014 год</t>
  </si>
  <si>
    <t>Приложение  № 7 к экспертному</t>
  </si>
  <si>
    <t>с 01.01.2014                  по 30.06.2014</t>
  </si>
  <si>
    <t>заключению по делу № 70-13в</t>
  </si>
  <si>
    <t>общества с ограниченной ответственностью "Жилищно-коммунальное хозяйство "Приморье" (Балахтинский район, п. Приморск, ИНН 2403007059)</t>
  </si>
  <si>
    <t>Расход электрической энергии,           в т.ч.:</t>
  </si>
  <si>
    <t xml:space="preserve">на подъем </t>
  </si>
  <si>
    <t>Количество подкачивающих насосных станций (НС-2)</t>
  </si>
  <si>
    <t>Норматив технологических  затрат электрической энергии (удельный расход электрической энергии на 1 м3 воды)</t>
  </si>
  <si>
    <t>Норматив технологических  затрат химреагентов</t>
  </si>
  <si>
    <t>Индексы  роста цен на энергетические ресурсы:</t>
  </si>
  <si>
    <t xml:space="preserve">теплоэнергию </t>
  </si>
  <si>
    <t>13.1.1.</t>
  </si>
  <si>
    <t>13.3.1.</t>
  </si>
  <si>
    <t>13.4.</t>
  </si>
  <si>
    <t>13.4.1.</t>
  </si>
  <si>
    <t>Индекс  роста цен на ГСМ</t>
  </si>
  <si>
    <t>заключению по делу №70-13в</t>
  </si>
  <si>
    <t xml:space="preserve">Тарифы на питьевую воду и водоотведение для потребителей </t>
  </si>
  <si>
    <t xml:space="preserve">Расходы, учтенные и неучтенные при расчете тарифов на питьевую воду  </t>
  </si>
  <si>
    <t xml:space="preserve">Расходы, учтенные и неучтенные при расчете тарифов на водоотведение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</si>
</sst>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6" fillId="0" borderId="0" xfId="57" applyFont="1" applyAlignment="1">
      <alignment vertical="center" wrapText="1"/>
      <protection/>
    </xf>
    <xf numFmtId="0" fontId="6" fillId="0" borderId="0" xfId="57" applyFont="1" applyAlignment="1">
      <alignment horizontal="center" vertical="center" wrapText="1"/>
      <protection/>
    </xf>
    <xf numFmtId="0" fontId="5" fillId="0" borderId="0" xfId="57" applyFont="1" applyAlignment="1">
      <alignment vertical="center" wrapText="1"/>
      <protection/>
    </xf>
    <xf numFmtId="0" fontId="9" fillId="0" borderId="0" xfId="57" applyFont="1" applyAlignment="1">
      <alignment vertical="center" wrapText="1"/>
      <protection/>
    </xf>
    <xf numFmtId="0" fontId="4" fillId="0" borderId="0" xfId="57" applyFont="1" applyAlignment="1">
      <alignment/>
      <protection/>
    </xf>
    <xf numFmtId="0" fontId="4" fillId="0" borderId="0" xfId="57" applyFont="1" applyBorder="1" applyAlignment="1">
      <alignment/>
      <protection/>
    </xf>
    <xf numFmtId="0" fontId="4" fillId="0" borderId="0" xfId="57" applyFont="1" applyAlignment="1">
      <alignment horizontal="right"/>
      <protection/>
    </xf>
    <xf numFmtId="0" fontId="5" fillId="0" borderId="10" xfId="57" applyFont="1" applyBorder="1" applyAlignment="1">
      <alignment horizontal="center" vertical="center" wrapText="1"/>
      <protection/>
    </xf>
    <xf numFmtId="2" fontId="5" fillId="0" borderId="10" xfId="57" applyNumberFormat="1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wrapText="1"/>
      <protection/>
    </xf>
    <xf numFmtId="0" fontId="5" fillId="0" borderId="10" xfId="59" applyFont="1" applyBorder="1" applyAlignment="1">
      <alignment horizontal="center" wrapText="1"/>
      <protection/>
    </xf>
    <xf numFmtId="0" fontId="5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6" fillId="0" borderId="0" xfId="60" applyFont="1">
      <alignment/>
      <protection/>
    </xf>
    <xf numFmtId="0" fontId="6" fillId="0" borderId="0" xfId="60" applyFont="1" applyAlignment="1">
      <alignment horizontal="center"/>
      <protection/>
    </xf>
    <xf numFmtId="0" fontId="5" fillId="0" borderId="0" xfId="60" applyFont="1" applyAlignment="1">
      <alignment horizontal="right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/>
      <protection/>
    </xf>
    <xf numFmtId="0" fontId="3" fillId="33" borderId="10" xfId="54" applyFont="1" applyFill="1" applyBorder="1" applyAlignment="1">
      <alignment horizontal="left" vertical="center" wrapText="1"/>
      <protection/>
    </xf>
    <xf numFmtId="16" fontId="8" fillId="0" borderId="10" xfId="54" applyNumberFormat="1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left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3" fillId="0" borderId="10" xfId="54" applyNumberFormat="1" applyFont="1" applyBorder="1" applyAlignment="1">
      <alignment horizontal="center" vertical="center" wrapText="1"/>
      <protection/>
    </xf>
    <xf numFmtId="0" fontId="8" fillId="0" borderId="10" xfId="54" applyNumberFormat="1" applyFont="1" applyBorder="1" applyAlignment="1">
      <alignment horizontal="center" vertical="center" wrapText="1"/>
      <protection/>
    </xf>
    <xf numFmtId="0" fontId="2" fillId="0" borderId="0" xfId="57">
      <alignment/>
      <protection/>
    </xf>
    <xf numFmtId="0" fontId="6" fillId="0" borderId="0" xfId="57" applyFont="1">
      <alignment/>
      <protection/>
    </xf>
    <xf numFmtId="0" fontId="7" fillId="0" borderId="0" xfId="57" applyFont="1">
      <alignment/>
      <protection/>
    </xf>
    <xf numFmtId="0" fontId="4" fillId="0" borderId="11" xfId="57" applyFont="1" applyBorder="1" applyAlignment="1">
      <alignment horizontal="center"/>
      <protection/>
    </xf>
    <xf numFmtId="0" fontId="2" fillId="0" borderId="0" xfId="57" applyAlignment="1">
      <alignment horizontal="center" vertical="center"/>
      <protection/>
    </xf>
    <xf numFmtId="0" fontId="3" fillId="0" borderId="10" xfId="57" applyFont="1" applyBorder="1" applyAlignment="1">
      <alignment horizontal="left" vertical="center" wrapText="1"/>
      <protection/>
    </xf>
    <xf numFmtId="0" fontId="3" fillId="0" borderId="12" xfId="57" applyFont="1" applyFill="1" applyBorder="1" applyAlignment="1" applyProtection="1">
      <alignment vertical="center" wrapText="1"/>
      <protection/>
    </xf>
    <xf numFmtId="2" fontId="3" fillId="0" borderId="10" xfId="57" applyNumberFormat="1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wrapText="1"/>
      <protection/>
    </xf>
    <xf numFmtId="0" fontId="2" fillId="0" borderId="0" xfId="58" applyAlignment="1">
      <alignment wrapText="1"/>
      <protection/>
    </xf>
    <xf numFmtId="0" fontId="7" fillId="0" borderId="0" xfId="58" applyFont="1" applyAlignment="1">
      <alignment wrapText="1"/>
      <protection/>
    </xf>
    <xf numFmtId="0" fontId="6" fillId="0" borderId="0" xfId="58" applyFont="1" applyAlignment="1">
      <alignment horizontal="right" wrapText="1"/>
      <protection/>
    </xf>
    <xf numFmtId="0" fontId="10" fillId="0" borderId="0" xfId="58" applyFont="1" applyAlignment="1">
      <alignment wrapText="1"/>
      <protection/>
    </xf>
    <xf numFmtId="0" fontId="6" fillId="0" borderId="0" xfId="58" applyFont="1" applyAlignment="1">
      <alignment horizont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5" fillId="0" borderId="10" xfId="58" applyFont="1" applyBorder="1" applyAlignment="1">
      <alignment vertical="center" wrapText="1"/>
      <protection/>
    </xf>
    <xf numFmtId="0" fontId="1" fillId="0" borderId="0" xfId="58" applyFont="1" applyBorder="1">
      <alignment/>
      <protection/>
    </xf>
    <xf numFmtId="0" fontId="1" fillId="0" borderId="0" xfId="58" applyFont="1" applyBorder="1" applyAlignment="1">
      <alignment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0" xfId="57" applyFont="1" applyAlignment="1">
      <alignment horizontal="left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58" applyNumberFormat="1" applyFont="1" applyBorder="1" applyAlignment="1">
      <alignment horizontal="center" vertical="center" wrapText="1"/>
      <protection/>
    </xf>
    <xf numFmtId="0" fontId="3" fillId="34" borderId="10" xfId="54" applyFont="1" applyFill="1" applyBorder="1" applyAlignment="1">
      <alignment horizontal="left" vertical="top" wrapText="1"/>
      <protection/>
    </xf>
    <xf numFmtId="0" fontId="3" fillId="34" borderId="10" xfId="54" applyFont="1" applyFill="1" applyBorder="1" applyAlignment="1">
      <alignment vertical="top" wrapText="1"/>
      <protection/>
    </xf>
    <xf numFmtId="0" fontId="3" fillId="34" borderId="10" xfId="54" applyFont="1" applyFill="1" applyBorder="1" applyAlignment="1">
      <alignment horizontal="justify" vertical="top" wrapText="1"/>
      <protection/>
    </xf>
    <xf numFmtId="165" fontId="5" fillId="0" borderId="0" xfId="57" applyNumberFormat="1" applyFont="1" applyAlignment="1">
      <alignment vertical="center" wrapText="1"/>
      <protection/>
    </xf>
    <xf numFmtId="166" fontId="5" fillId="0" borderId="0" xfId="57" applyNumberFormat="1" applyFont="1" applyAlignment="1">
      <alignment horizontal="left" vertical="center" wrapText="1"/>
      <protection/>
    </xf>
    <xf numFmtId="0" fontId="5" fillId="0" borderId="0" xfId="57" applyFont="1" applyAlignment="1">
      <alignment horizontal="left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3" fillId="0" borderId="10" xfId="54" applyNumberFormat="1" applyFont="1" applyFill="1" applyBorder="1" applyAlignment="1">
      <alignment horizontal="center" vertical="center" wrapText="1"/>
      <protection/>
    </xf>
    <xf numFmtId="2" fontId="3" fillId="0" borderId="10" xfId="54" applyNumberFormat="1" applyFont="1" applyBorder="1" applyAlignment="1">
      <alignment horizontal="center"/>
      <protection/>
    </xf>
    <xf numFmtId="2" fontId="3" fillId="0" borderId="13" xfId="54" applyNumberFormat="1" applyFont="1" applyBorder="1" applyAlignment="1">
      <alignment horizontal="center" vertical="center"/>
      <protection/>
    </xf>
    <xf numFmtId="2" fontId="3" fillId="0" borderId="10" xfId="54" applyNumberFormat="1" applyFont="1" applyBorder="1" applyAlignment="1">
      <alignment horizontal="center" vertical="center" wrapText="1"/>
      <protection/>
    </xf>
    <xf numFmtId="2" fontId="3" fillId="0" borderId="10" xfId="54" applyNumberFormat="1" applyFont="1" applyFill="1" applyBorder="1" applyAlignment="1">
      <alignment horizontal="center" vertical="center" wrapText="1"/>
      <protection/>
    </xf>
    <xf numFmtId="2" fontId="8" fillId="0" borderId="10" xfId="54" applyNumberFormat="1" applyFont="1" applyBorder="1" applyAlignment="1">
      <alignment horizontal="center" vertical="center" wrapText="1"/>
      <protection/>
    </xf>
    <xf numFmtId="2" fontId="3" fillId="0" borderId="13" xfId="54" applyNumberFormat="1" applyFont="1" applyBorder="1" applyAlignment="1">
      <alignment horizontal="center"/>
      <protection/>
    </xf>
    <xf numFmtId="166" fontId="3" fillId="0" borderId="10" xfId="54" applyNumberFormat="1" applyFont="1" applyBorder="1" applyAlignment="1">
      <alignment horizontal="center" vertical="center" wrapText="1"/>
      <protection/>
    </xf>
    <xf numFmtId="166" fontId="3" fillId="0" borderId="13" xfId="54" applyNumberFormat="1" applyFont="1" applyBorder="1" applyAlignment="1">
      <alignment horizontal="center" vertical="center"/>
      <protection/>
    </xf>
    <xf numFmtId="1" fontId="8" fillId="0" borderId="10" xfId="54" applyNumberFormat="1" applyFont="1" applyBorder="1" applyAlignment="1">
      <alignment horizontal="center" vertical="center" wrapText="1"/>
      <protection/>
    </xf>
    <xf numFmtId="164" fontId="8" fillId="0" borderId="10" xfId="54" applyNumberFormat="1" applyFont="1" applyBorder="1" applyAlignment="1">
      <alignment horizontal="center" vertical="center" wrapText="1"/>
      <protection/>
    </xf>
    <xf numFmtId="166" fontId="3" fillId="0" borderId="10" xfId="54" applyNumberFormat="1" applyFont="1" applyFill="1" applyBorder="1" applyAlignment="1">
      <alignment horizontal="center" vertical="center" wrapText="1"/>
      <protection/>
    </xf>
    <xf numFmtId="2" fontId="3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center"/>
    </xf>
    <xf numFmtId="2" fontId="5" fillId="0" borderId="0" xfId="57" applyNumberFormat="1" applyFont="1" applyAlignment="1">
      <alignment vertical="center" wrapText="1"/>
      <protection/>
    </xf>
    <xf numFmtId="1" fontId="3" fillId="0" borderId="10" xfId="0" applyNumberFormat="1" applyFont="1" applyBorder="1" applyAlignment="1">
      <alignment horizontal="center" vertical="center"/>
    </xf>
    <xf numFmtId="0" fontId="6" fillId="0" borderId="0" xfId="57" applyFont="1" applyAlignment="1">
      <alignment horizontal="left" vertical="center" wrapText="1"/>
      <protection/>
    </xf>
    <xf numFmtId="0" fontId="6" fillId="0" borderId="0" xfId="57" applyFont="1" applyAlignment="1">
      <alignment horizontal="center" vertical="center" wrapText="1"/>
      <protection/>
    </xf>
    <xf numFmtId="0" fontId="4" fillId="0" borderId="0" xfId="57" applyFont="1" applyAlignment="1">
      <alignment horizontal="left" wrapText="1"/>
      <protection/>
    </xf>
    <xf numFmtId="0" fontId="3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" fillId="0" borderId="10" xfId="60" applyFont="1" applyBorder="1" applyAlignment="1">
      <alignment horizontal="center" vertical="center" wrapText="1"/>
      <protection/>
    </xf>
    <xf numFmtId="0" fontId="6" fillId="0" borderId="0" xfId="60" applyFont="1" applyAlignment="1">
      <alignment horizontal="center" vertical="center" wrapText="1"/>
      <protection/>
    </xf>
    <xf numFmtId="0" fontId="6" fillId="0" borderId="0" xfId="60" applyFont="1" applyAlignment="1">
      <alignment horizontal="center" wrapText="1"/>
      <protection/>
    </xf>
    <xf numFmtId="0" fontId="5" fillId="0" borderId="14" xfId="57" applyFont="1" applyBorder="1" applyAlignment="1">
      <alignment horizontal="center" vertical="center" wrapText="1"/>
      <protection/>
    </xf>
    <xf numFmtId="0" fontId="5" fillId="0" borderId="13" xfId="57" applyFont="1" applyBorder="1" applyAlignment="1">
      <alignment horizontal="center" vertical="center" wrapText="1"/>
      <protection/>
    </xf>
    <xf numFmtId="0" fontId="5" fillId="0" borderId="15" xfId="57" applyFont="1" applyBorder="1" applyAlignment="1">
      <alignment horizontal="center" vertical="center" wrapText="1"/>
      <protection/>
    </xf>
    <xf numFmtId="0" fontId="5" fillId="0" borderId="16" xfId="57" applyFont="1" applyBorder="1" applyAlignment="1">
      <alignment horizontal="center" vertical="center" wrapText="1"/>
      <protection/>
    </xf>
    <xf numFmtId="0" fontId="6" fillId="0" borderId="0" xfId="57" applyFont="1" applyAlignment="1">
      <alignment horizontal="center" wrapText="1"/>
      <protection/>
    </xf>
    <xf numFmtId="0" fontId="4" fillId="0" borderId="0" xfId="57" applyFont="1" applyAlignment="1">
      <alignment horizontal="center" wrapText="1"/>
      <protection/>
    </xf>
    <xf numFmtId="0" fontId="5" fillId="0" borderId="0" xfId="58" applyFont="1" applyAlignment="1">
      <alignment horizontal="center" vertical="center" wrapText="1"/>
      <protection/>
    </xf>
    <xf numFmtId="0" fontId="6" fillId="0" borderId="0" xfId="58" applyFont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6" fillId="0" borderId="0" xfId="58" applyFont="1" applyBorder="1" applyAlignment="1">
      <alignment horizontal="justify" vertical="center" wrapText="1"/>
      <protection/>
    </xf>
    <xf numFmtId="0" fontId="6" fillId="0" borderId="0" xfId="58" applyFont="1" applyBorder="1" applyAlignment="1">
      <alignment horizontal="center" vertical="center" wrapText="1"/>
      <protection/>
    </xf>
    <xf numFmtId="0" fontId="6" fillId="0" borderId="15" xfId="58" applyFont="1" applyBorder="1" applyAlignment="1">
      <alignment horizontal="left" vertical="center" wrapText="1"/>
      <protection/>
    </xf>
    <xf numFmtId="0" fontId="6" fillId="0" borderId="17" xfId="58" applyFont="1" applyBorder="1" applyAlignment="1">
      <alignment horizontal="left" vertical="center" wrapText="1"/>
      <protection/>
    </xf>
    <xf numFmtId="0" fontId="6" fillId="0" borderId="16" xfId="58" applyFont="1" applyBorder="1" applyAlignment="1">
      <alignment horizontal="left" vertical="center" wrapText="1"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10" xfId="58" applyFont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г. Сосновоборск, ООО СтройКом" xfId="58"/>
    <cellStyle name="Обычный_Экспертное заключение ОАО Красноярская ТЭЦ-1 Водоотведение (приложения 1-7)" xfId="59"/>
    <cellStyle name="Обычный_Экспертное заключение ООО Типтур Водоотведение (приложения 1-7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fizova\&#1056;&#1072;&#1073;&#1086;&#1095;&#1080;&#1081;%20&#1089;&#1090;&#1086;&#1083;\&#1056;&#1072;&#1089;&#1095;&#1077;&#1090;%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69;&#1082;&#1089;&#1087;&#1077;&#1088;&#1090;&#1085;&#1099;&#1077;%20&#1079;&#1072;&#1082;&#1083;&#1102;&#1095;&#1077;&#1085;&#1080;&#1103;%202013\&#1058;&#1072;&#1073;&#1083;&#1080;&#1094;&#1099;%20&#1082;%20&#1101;&#1082;&#1089;&#1087;&#1077;&#1088;&#1090;&#1085;&#1086;&#1084;&#1091;\&#1087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 1-ХВ"/>
      <sheetName val="П 1-ВО"/>
      <sheetName val="П 1.2.1."/>
      <sheetName val="П 1.2.1.1."/>
      <sheetName val="П 1.2.3."/>
      <sheetName val="П 1.2.4."/>
      <sheetName val="П 1.2.5."/>
      <sheetName val="П 1.3."/>
      <sheetName val="П 1.4."/>
      <sheetName val="П 1.4.1."/>
      <sheetName val="П 1.6."/>
      <sheetName val="П 1.7.2."/>
      <sheetName val="П 2."/>
      <sheetName val="П 2.1.1."/>
      <sheetName val="П 2.3."/>
      <sheetName val="П 2.3.1."/>
      <sheetName val="П 3."/>
      <sheetName val="п 3.1.1."/>
      <sheetName val="П 4."/>
      <sheetName val="П 5."/>
      <sheetName val="П 6."/>
      <sheetName val="П 7."/>
      <sheetName val="П 9."/>
      <sheetName val="п 10."/>
      <sheetName val="П 11."/>
      <sheetName val="П 11.1."/>
      <sheetName val="П 11.2."/>
      <sheetName val="П 11.3."/>
      <sheetName val="П 11.3.1."/>
      <sheetName val="П 11.4."/>
      <sheetName val="П 11.5.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прил 1"/>
      <sheetName val="приложение 2"/>
      <sheetName val="прил 3"/>
      <sheetName val="прил4 в"/>
      <sheetName val="прил4 стоки"/>
      <sheetName val="пр 5"/>
      <sheetName val="прил 6"/>
      <sheetName val="прил.7 (2)"/>
      <sheetName val="реагенты"/>
      <sheetName val="электроэнергия"/>
      <sheetName val="ФОТ"/>
      <sheetName val="материалы на текущий ремонт"/>
      <sheetName val="прил.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view="pageBreakPreview" zoomScaleSheetLayoutView="100" zoomScalePageLayoutView="110" workbookViewId="0" topLeftCell="A1">
      <selection activeCell="B42" sqref="B42"/>
    </sheetView>
  </sheetViews>
  <sheetFormatPr defaultColWidth="39.8515625" defaultRowHeight="15"/>
  <cols>
    <col min="1" max="1" width="8.140625" style="5" customWidth="1"/>
    <col min="2" max="2" width="36.57421875" style="5" customWidth="1"/>
    <col min="3" max="3" width="14.00390625" style="5" customWidth="1"/>
    <col min="4" max="4" width="14.421875" style="5" customWidth="1"/>
    <col min="5" max="5" width="14.140625" style="5" customWidth="1"/>
    <col min="6" max="16384" width="39.8515625" style="5" customWidth="1"/>
  </cols>
  <sheetData>
    <row r="1" spans="1:5" ht="18.75" customHeight="1">
      <c r="A1" s="3" t="s">
        <v>188</v>
      </c>
      <c r="B1" s="3"/>
      <c r="C1" s="93" t="s">
        <v>227</v>
      </c>
      <c r="D1" s="93"/>
      <c r="E1" s="93"/>
    </row>
    <row r="2" spans="1:5" ht="18.75" customHeight="1">
      <c r="A2" s="3" t="s">
        <v>187</v>
      </c>
      <c r="B2" s="3"/>
      <c r="C2" s="93" t="s">
        <v>251</v>
      </c>
      <c r="D2" s="93"/>
      <c r="E2" s="93"/>
    </row>
    <row r="3" spans="1:5" ht="18.75" customHeight="1">
      <c r="A3" s="93"/>
      <c r="B3" s="93"/>
      <c r="C3" s="93"/>
      <c r="D3" s="93"/>
      <c r="E3" s="93"/>
    </row>
    <row r="4" spans="1:5" ht="18.75">
      <c r="A4" s="3"/>
      <c r="C4" s="50"/>
      <c r="D4" s="50"/>
      <c r="E4" s="50"/>
    </row>
    <row r="5" spans="1:6" ht="22.5" customHeight="1">
      <c r="A5" s="94" t="s">
        <v>80</v>
      </c>
      <c r="B5" s="94"/>
      <c r="C5" s="94"/>
      <c r="D5" s="94"/>
      <c r="E5" s="94"/>
      <c r="F5" s="6"/>
    </row>
    <row r="6" spans="1:8" ht="34.5" customHeight="1">
      <c r="A6" s="95" t="s">
        <v>252</v>
      </c>
      <c r="B6" s="95"/>
      <c r="C6" s="95"/>
      <c r="D6" s="95"/>
      <c r="E6" s="95"/>
      <c r="F6" s="7"/>
      <c r="G6" s="7"/>
      <c r="H6" s="7"/>
    </row>
    <row r="7" spans="1:8" ht="21" customHeight="1">
      <c r="A7" s="96" t="s">
        <v>235</v>
      </c>
      <c r="B7" s="97"/>
      <c r="C7" s="97"/>
      <c r="D7" s="97"/>
      <c r="E7" s="97"/>
      <c r="F7" s="7"/>
      <c r="G7" s="7"/>
      <c r="H7" s="7"/>
    </row>
    <row r="8" spans="3:6" ht="10.5" customHeight="1">
      <c r="C8" s="9"/>
      <c r="F8" s="8"/>
    </row>
    <row r="9" spans="1:5" ht="20.25" customHeight="1">
      <c r="A9" s="98" t="s">
        <v>0</v>
      </c>
      <c r="B9" s="98" t="s">
        <v>32</v>
      </c>
      <c r="C9" s="98" t="s">
        <v>33</v>
      </c>
      <c r="D9" s="98" t="s">
        <v>78</v>
      </c>
      <c r="E9" s="98"/>
    </row>
    <row r="10" spans="1:5" ht="15" customHeight="1">
      <c r="A10" s="98"/>
      <c r="B10" s="98"/>
      <c r="C10" s="98"/>
      <c r="D10" s="98" t="s">
        <v>81</v>
      </c>
      <c r="E10" s="98" t="s">
        <v>82</v>
      </c>
    </row>
    <row r="11" spans="1:5" ht="13.5" customHeight="1">
      <c r="A11" s="98"/>
      <c r="B11" s="98"/>
      <c r="C11" s="98"/>
      <c r="D11" s="98"/>
      <c r="E11" s="98"/>
    </row>
    <row r="12" spans="1:5" ht="18" customHeight="1">
      <c r="A12" s="52">
        <v>1</v>
      </c>
      <c r="B12" s="52">
        <v>2</v>
      </c>
      <c r="C12" s="52">
        <v>3</v>
      </c>
      <c r="D12" s="52">
        <v>4</v>
      </c>
      <c r="E12" s="52">
        <v>5</v>
      </c>
    </row>
    <row r="13" spans="1:5" ht="31.5">
      <c r="A13" s="52">
        <v>1</v>
      </c>
      <c r="B13" s="55" t="s">
        <v>83</v>
      </c>
      <c r="C13" s="52" t="s">
        <v>70</v>
      </c>
      <c r="D13" s="56">
        <v>53.79</v>
      </c>
      <c r="E13" s="56">
        <f>D13</f>
        <v>53.79</v>
      </c>
    </row>
    <row r="14" spans="1:5" ht="47.25">
      <c r="A14" s="52">
        <v>2</v>
      </c>
      <c r="B14" s="55" t="s">
        <v>84</v>
      </c>
      <c r="C14" s="52" t="s">
        <v>85</v>
      </c>
      <c r="D14" s="56">
        <v>4</v>
      </c>
      <c r="E14" s="56">
        <f aca="true" t="shared" si="0" ref="E14:E46">D14</f>
        <v>4</v>
      </c>
    </row>
    <row r="15" spans="1:5" ht="31.5">
      <c r="A15" s="52">
        <v>3</v>
      </c>
      <c r="B15" s="55" t="s">
        <v>86</v>
      </c>
      <c r="C15" s="52" t="s">
        <v>85</v>
      </c>
      <c r="D15" s="89">
        <v>0</v>
      </c>
      <c r="E15" s="89">
        <f t="shared" si="0"/>
        <v>0</v>
      </c>
    </row>
    <row r="16" spans="1:5" ht="31.5">
      <c r="A16" s="52">
        <v>4</v>
      </c>
      <c r="B16" s="55" t="s">
        <v>255</v>
      </c>
      <c r="C16" s="52" t="s">
        <v>85</v>
      </c>
      <c r="D16" s="56">
        <v>2</v>
      </c>
      <c r="E16" s="56">
        <f t="shared" si="0"/>
        <v>2</v>
      </c>
    </row>
    <row r="17" spans="1:5" ht="15.75">
      <c r="A17" s="52">
        <v>5</v>
      </c>
      <c r="B17" s="55" t="s">
        <v>87</v>
      </c>
      <c r="C17" s="52" t="s">
        <v>88</v>
      </c>
      <c r="D17" s="56">
        <v>6.3</v>
      </c>
      <c r="E17" s="56">
        <f t="shared" si="0"/>
        <v>6.3</v>
      </c>
    </row>
    <row r="18" spans="1:5" ht="24" customHeight="1">
      <c r="A18" s="52">
        <v>6</v>
      </c>
      <c r="B18" s="55" t="s">
        <v>89</v>
      </c>
      <c r="C18" s="52" t="s">
        <v>88</v>
      </c>
      <c r="D18" s="56">
        <v>0.37</v>
      </c>
      <c r="E18" s="56">
        <f t="shared" si="0"/>
        <v>0.37</v>
      </c>
    </row>
    <row r="19" spans="1:5" ht="31.5" customHeight="1">
      <c r="A19" s="52">
        <v>7</v>
      </c>
      <c r="B19" s="55" t="s">
        <v>228</v>
      </c>
      <c r="C19" s="52" t="s">
        <v>46</v>
      </c>
      <c r="D19" s="56">
        <v>133.14</v>
      </c>
      <c r="E19" s="56">
        <f t="shared" si="0"/>
        <v>133.14</v>
      </c>
    </row>
    <row r="20" spans="1:6" ht="15.75">
      <c r="A20" s="52" t="s">
        <v>27</v>
      </c>
      <c r="B20" s="68" t="s">
        <v>199</v>
      </c>
      <c r="C20" s="52" t="s">
        <v>46</v>
      </c>
      <c r="D20" s="56">
        <v>0</v>
      </c>
      <c r="E20" s="56">
        <f t="shared" si="0"/>
        <v>0</v>
      </c>
      <c r="F20" s="72"/>
    </row>
    <row r="21" spans="1:6" ht="15.75">
      <c r="A21" s="52" t="s">
        <v>28</v>
      </c>
      <c r="B21" s="69" t="s">
        <v>229</v>
      </c>
      <c r="C21" s="52" t="s">
        <v>46</v>
      </c>
      <c r="D21" s="56">
        <f>D19</f>
        <v>133.14</v>
      </c>
      <c r="E21" s="56">
        <f t="shared" si="0"/>
        <v>133.14</v>
      </c>
      <c r="F21" s="73"/>
    </row>
    <row r="22" spans="1:6" ht="31.5">
      <c r="A22" s="52">
        <v>8</v>
      </c>
      <c r="B22" s="51" t="s">
        <v>189</v>
      </c>
      <c r="C22" s="52" t="s">
        <v>46</v>
      </c>
      <c r="D22" s="56">
        <v>0</v>
      </c>
      <c r="E22" s="56">
        <f t="shared" si="0"/>
        <v>0</v>
      </c>
      <c r="F22" s="72"/>
    </row>
    <row r="23" spans="1:5" ht="31.5">
      <c r="A23" s="52">
        <v>9</v>
      </c>
      <c r="B23" s="51" t="s">
        <v>200</v>
      </c>
      <c r="C23" s="52" t="s">
        <v>46</v>
      </c>
      <c r="D23" s="56">
        <v>0</v>
      </c>
      <c r="E23" s="56">
        <f t="shared" si="0"/>
        <v>0</v>
      </c>
    </row>
    <row r="24" spans="1:5" ht="31.5">
      <c r="A24" s="52">
        <v>10</v>
      </c>
      <c r="B24" s="55" t="s">
        <v>201</v>
      </c>
      <c r="C24" s="52" t="s">
        <v>46</v>
      </c>
      <c r="D24" s="56">
        <v>133.14</v>
      </c>
      <c r="E24" s="56">
        <f t="shared" si="0"/>
        <v>133.14</v>
      </c>
    </row>
    <row r="25" spans="1:6" ht="15.75">
      <c r="A25" s="52" t="s">
        <v>202</v>
      </c>
      <c r="B25" s="70" t="s">
        <v>203</v>
      </c>
      <c r="C25" s="52" t="s">
        <v>46</v>
      </c>
      <c r="D25" s="56">
        <f>D24</f>
        <v>133.14</v>
      </c>
      <c r="E25" s="56">
        <f t="shared" si="0"/>
        <v>133.14</v>
      </c>
      <c r="F25" s="71"/>
    </row>
    <row r="26" spans="1:5" ht="15.75">
      <c r="A26" s="52" t="s">
        <v>204</v>
      </c>
      <c r="B26" s="70" t="s">
        <v>205</v>
      </c>
      <c r="C26" s="52" t="s">
        <v>46</v>
      </c>
      <c r="D26" s="56">
        <v>0</v>
      </c>
      <c r="E26" s="56">
        <f t="shared" si="0"/>
        <v>0</v>
      </c>
    </row>
    <row r="27" spans="1:5" ht="31.5">
      <c r="A27" s="52">
        <v>11</v>
      </c>
      <c r="B27" s="70" t="s">
        <v>206</v>
      </c>
      <c r="C27" s="52" t="s">
        <v>46</v>
      </c>
      <c r="D27" s="56">
        <v>0</v>
      </c>
      <c r="E27" s="56">
        <f t="shared" si="0"/>
        <v>0</v>
      </c>
    </row>
    <row r="28" spans="1:5" ht="31.5">
      <c r="A28" s="52">
        <v>12</v>
      </c>
      <c r="B28" s="55" t="s">
        <v>90</v>
      </c>
      <c r="C28" s="52" t="s">
        <v>46</v>
      </c>
      <c r="D28" s="56">
        <v>24.9</v>
      </c>
      <c r="E28" s="56">
        <f t="shared" si="0"/>
        <v>24.9</v>
      </c>
    </row>
    <row r="29" spans="1:6" ht="15.75">
      <c r="A29" s="52">
        <v>13</v>
      </c>
      <c r="B29" s="51" t="s">
        <v>207</v>
      </c>
      <c r="C29" s="52" t="s">
        <v>46</v>
      </c>
      <c r="D29" s="56">
        <f>D25-D28</f>
        <v>108.23999999999998</v>
      </c>
      <c r="E29" s="56">
        <f t="shared" si="0"/>
        <v>108.23999999999998</v>
      </c>
      <c r="F29" s="91"/>
    </row>
    <row r="30" spans="1:5" ht="15.75">
      <c r="A30" s="52" t="s">
        <v>208</v>
      </c>
      <c r="B30" s="51" t="s">
        <v>91</v>
      </c>
      <c r="C30" s="52" t="s">
        <v>46</v>
      </c>
      <c r="D30" s="90">
        <v>77.84</v>
      </c>
      <c r="E30" s="56">
        <f t="shared" si="0"/>
        <v>77.84</v>
      </c>
    </row>
    <row r="31" spans="1:5" ht="15.75">
      <c r="A31" s="56" t="s">
        <v>260</v>
      </c>
      <c r="B31" s="51" t="s">
        <v>209</v>
      </c>
      <c r="C31" s="52" t="s">
        <v>46</v>
      </c>
      <c r="D31" s="56">
        <v>6.92</v>
      </c>
      <c r="E31" s="56">
        <f t="shared" si="0"/>
        <v>6.92</v>
      </c>
    </row>
    <row r="32" spans="1:5" ht="15.75">
      <c r="A32" s="52" t="s">
        <v>210</v>
      </c>
      <c r="B32" s="51" t="s">
        <v>47</v>
      </c>
      <c r="C32" s="52" t="s">
        <v>46</v>
      </c>
      <c r="D32" s="56">
        <v>3.5</v>
      </c>
      <c r="E32" s="56">
        <v>3.5</v>
      </c>
    </row>
    <row r="33" spans="1:5" ht="15" customHeight="1">
      <c r="A33" s="52" t="s">
        <v>211</v>
      </c>
      <c r="B33" s="51" t="s">
        <v>92</v>
      </c>
      <c r="C33" s="52" t="s">
        <v>46</v>
      </c>
      <c r="D33" s="56">
        <v>16.5</v>
      </c>
      <c r="E33" s="56">
        <f t="shared" si="0"/>
        <v>16.5</v>
      </c>
    </row>
    <row r="34" spans="1:5" ht="15.75" customHeight="1">
      <c r="A34" s="52" t="s">
        <v>261</v>
      </c>
      <c r="B34" s="51" t="s">
        <v>209</v>
      </c>
      <c r="C34" s="52" t="s">
        <v>46</v>
      </c>
      <c r="D34" s="56">
        <v>16.28</v>
      </c>
      <c r="E34" s="56">
        <f t="shared" si="0"/>
        <v>16.28</v>
      </c>
    </row>
    <row r="35" spans="1:5" ht="21.75" customHeight="1">
      <c r="A35" s="52" t="s">
        <v>262</v>
      </c>
      <c r="B35" s="51" t="s">
        <v>93</v>
      </c>
      <c r="C35" s="52" t="s">
        <v>46</v>
      </c>
      <c r="D35" s="56">
        <v>10.4</v>
      </c>
      <c r="E35" s="56">
        <f t="shared" si="0"/>
        <v>10.4</v>
      </c>
    </row>
    <row r="36" spans="1:5" ht="15.75">
      <c r="A36" s="52" t="s">
        <v>263</v>
      </c>
      <c r="B36" s="51" t="s">
        <v>209</v>
      </c>
      <c r="C36" s="52" t="s">
        <v>46</v>
      </c>
      <c r="D36" s="56">
        <v>10.16</v>
      </c>
      <c r="E36" s="56">
        <f t="shared" si="0"/>
        <v>10.16</v>
      </c>
    </row>
    <row r="37" spans="1:5" ht="31.5">
      <c r="A37" s="52">
        <v>14</v>
      </c>
      <c r="B37" s="53" t="s">
        <v>253</v>
      </c>
      <c r="D37" s="88"/>
      <c r="E37" s="56"/>
    </row>
    <row r="38" spans="1:5" ht="15.75">
      <c r="A38" s="52" t="s">
        <v>230</v>
      </c>
      <c r="B38" s="53" t="s">
        <v>254</v>
      </c>
      <c r="C38" s="54" t="s">
        <v>49</v>
      </c>
      <c r="D38" s="88">
        <v>131.62</v>
      </c>
      <c r="E38" s="56">
        <v>131.62</v>
      </c>
    </row>
    <row r="39" spans="1:5" ht="63">
      <c r="A39" s="52">
        <v>15</v>
      </c>
      <c r="B39" s="53" t="s">
        <v>256</v>
      </c>
      <c r="C39" s="54" t="s">
        <v>94</v>
      </c>
      <c r="D39" s="56">
        <v>0.99</v>
      </c>
      <c r="E39" s="56">
        <v>0.99</v>
      </c>
    </row>
    <row r="40" spans="1:5" ht="31.5">
      <c r="A40" s="52">
        <v>16</v>
      </c>
      <c r="B40" s="53" t="s">
        <v>257</v>
      </c>
      <c r="C40" s="54" t="s">
        <v>95</v>
      </c>
      <c r="D40" s="56">
        <v>0</v>
      </c>
      <c r="E40" s="56">
        <f t="shared" si="0"/>
        <v>0</v>
      </c>
    </row>
    <row r="41" spans="1:5" ht="15.75">
      <c r="A41" s="13">
        <v>17</v>
      </c>
      <c r="B41" s="12" t="s">
        <v>71</v>
      </c>
      <c r="C41" s="13" t="s">
        <v>35</v>
      </c>
      <c r="D41" s="56">
        <v>105.6</v>
      </c>
      <c r="E41" s="56">
        <f t="shared" si="0"/>
        <v>105.6</v>
      </c>
    </row>
    <row r="42" spans="1:5" ht="31.5">
      <c r="A42" s="52">
        <v>18</v>
      </c>
      <c r="B42" s="51" t="s">
        <v>258</v>
      </c>
      <c r="C42" s="52"/>
      <c r="D42" s="56"/>
      <c r="E42" s="56"/>
    </row>
    <row r="43" spans="1:5" ht="15.75">
      <c r="A43" s="52" t="s">
        <v>231</v>
      </c>
      <c r="B43" s="51" t="s">
        <v>96</v>
      </c>
      <c r="C43" s="52" t="s">
        <v>35</v>
      </c>
      <c r="D43" s="56">
        <v>107.3</v>
      </c>
      <c r="E43" s="56">
        <f t="shared" si="0"/>
        <v>107.3</v>
      </c>
    </row>
    <row r="44" spans="1:5" ht="15.75">
      <c r="A44" s="52" t="s">
        <v>212</v>
      </c>
      <c r="B44" s="51" t="s">
        <v>259</v>
      </c>
      <c r="C44" s="52" t="s">
        <v>35</v>
      </c>
      <c r="D44" s="56">
        <v>104.6</v>
      </c>
      <c r="E44" s="56">
        <f t="shared" si="0"/>
        <v>104.6</v>
      </c>
    </row>
    <row r="45" spans="1:5" ht="15.75" hidden="1">
      <c r="A45" s="52" t="s">
        <v>213</v>
      </c>
      <c r="B45" s="51" t="s">
        <v>98</v>
      </c>
      <c r="C45" s="52" t="s">
        <v>35</v>
      </c>
      <c r="D45" s="56"/>
      <c r="E45" s="56">
        <f t="shared" si="0"/>
        <v>0</v>
      </c>
    </row>
    <row r="46" spans="1:5" ht="15.75" hidden="1">
      <c r="A46" s="52" t="s">
        <v>232</v>
      </c>
      <c r="B46" s="51" t="s">
        <v>99</v>
      </c>
      <c r="C46" s="52" t="s">
        <v>35</v>
      </c>
      <c r="D46" s="56">
        <v>103</v>
      </c>
      <c r="E46" s="56">
        <f t="shared" si="0"/>
        <v>103</v>
      </c>
    </row>
    <row r="47" ht="15.75" hidden="1"/>
  </sheetData>
  <sheetProtection/>
  <mergeCells count="12">
    <mergeCell ref="A9:A11"/>
    <mergeCell ref="B9:B11"/>
    <mergeCell ref="C9:C11"/>
    <mergeCell ref="D9:E9"/>
    <mergeCell ref="D10:D11"/>
    <mergeCell ref="E10:E11"/>
    <mergeCell ref="A3:E3"/>
    <mergeCell ref="A5:E5"/>
    <mergeCell ref="A6:E6"/>
    <mergeCell ref="A7:E7"/>
    <mergeCell ref="C1:E1"/>
    <mergeCell ref="C2:E2"/>
  </mergeCells>
  <printOptions/>
  <pageMargins left="1.1811023622047245" right="0.3937007874015748" top="0.7874015748031497" bottom="0.3937007874015748" header="0.31496062992125984" footer="0.31496062992125984"/>
  <pageSetup horizontalDpi="600" verticalDpi="600" orientation="portrait" paperSize="9" scale="97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80" workbookViewId="0" topLeftCell="A4">
      <selection activeCell="G5" sqref="G5"/>
    </sheetView>
  </sheetViews>
  <sheetFormatPr defaultColWidth="39.8515625" defaultRowHeight="15"/>
  <cols>
    <col min="1" max="1" width="6.140625" style="5" customWidth="1"/>
    <col min="2" max="2" width="36.57421875" style="5" customWidth="1"/>
    <col min="3" max="3" width="14.00390625" style="5" customWidth="1"/>
    <col min="4" max="4" width="14.421875" style="5" customWidth="1"/>
    <col min="5" max="5" width="14.00390625" style="5" customWidth="1"/>
    <col min="6" max="16384" width="39.8515625" style="5" customWidth="1"/>
  </cols>
  <sheetData>
    <row r="1" spans="1:5" ht="18.75" customHeight="1">
      <c r="A1" s="3" t="s">
        <v>188</v>
      </c>
      <c r="B1" s="3"/>
      <c r="C1" s="93" t="s">
        <v>227</v>
      </c>
      <c r="D1" s="93"/>
      <c r="E1" s="93"/>
    </row>
    <row r="2" spans="1:5" ht="18.75" customHeight="1">
      <c r="A2" s="3" t="s">
        <v>187</v>
      </c>
      <c r="B2" s="3"/>
      <c r="C2" s="93" t="s">
        <v>251</v>
      </c>
      <c r="D2" s="93"/>
      <c r="E2" s="93"/>
    </row>
    <row r="3" spans="1:5" ht="18.75" customHeight="1">
      <c r="A3" s="93"/>
      <c r="B3" s="93"/>
      <c r="C3" s="93"/>
      <c r="D3" s="93"/>
      <c r="E3" s="93"/>
    </row>
    <row r="4" spans="1:5" ht="18.75">
      <c r="A4" s="3"/>
      <c r="B4" s="3"/>
      <c r="C4" s="4"/>
      <c r="D4" s="4"/>
      <c r="E4" s="4"/>
    </row>
    <row r="5" spans="1:6" ht="18.75" customHeight="1">
      <c r="A5" s="94" t="s">
        <v>80</v>
      </c>
      <c r="B5" s="94"/>
      <c r="C5" s="94"/>
      <c r="D5" s="94"/>
      <c r="E5" s="94"/>
      <c r="F5" s="6"/>
    </row>
    <row r="6" spans="1:8" ht="32.25" customHeight="1">
      <c r="A6" s="95" t="s">
        <v>252</v>
      </c>
      <c r="B6" s="95"/>
      <c r="C6" s="95"/>
      <c r="D6" s="95"/>
      <c r="E6" s="95"/>
      <c r="F6" s="7"/>
      <c r="G6" s="7"/>
      <c r="H6" s="7"/>
    </row>
    <row r="7" spans="1:6" ht="18.75">
      <c r="A7" s="96" t="s">
        <v>233</v>
      </c>
      <c r="B7" s="97"/>
      <c r="C7" s="97"/>
      <c r="D7" s="97"/>
      <c r="E7" s="97"/>
      <c r="F7" s="8"/>
    </row>
    <row r="8" ht="9" customHeight="1">
      <c r="C8" s="9"/>
    </row>
    <row r="9" spans="1:5" ht="15" customHeight="1">
      <c r="A9" s="99" t="s">
        <v>0</v>
      </c>
      <c r="B9" s="99" t="s">
        <v>32</v>
      </c>
      <c r="C9" s="99" t="s">
        <v>33</v>
      </c>
      <c r="D9" s="99" t="s">
        <v>78</v>
      </c>
      <c r="E9" s="99"/>
    </row>
    <row r="10" spans="1:5" ht="18" customHeight="1">
      <c r="A10" s="99"/>
      <c r="B10" s="99"/>
      <c r="C10" s="99"/>
      <c r="D10" s="99" t="s">
        <v>214</v>
      </c>
      <c r="E10" s="99" t="s">
        <v>215</v>
      </c>
    </row>
    <row r="11" spans="1:5" ht="18" customHeight="1">
      <c r="A11" s="99"/>
      <c r="B11" s="99"/>
      <c r="C11" s="99"/>
      <c r="D11" s="99"/>
      <c r="E11" s="99"/>
    </row>
    <row r="12" spans="1:5" ht="15.75">
      <c r="A12" s="57">
        <v>1</v>
      </c>
      <c r="B12" s="57">
        <v>2</v>
      </c>
      <c r="C12" s="57">
        <v>3</v>
      </c>
      <c r="D12" s="57">
        <v>4</v>
      </c>
      <c r="E12" s="57">
        <v>5</v>
      </c>
    </row>
    <row r="13" spans="1:5" ht="31.5">
      <c r="A13" s="57">
        <v>1</v>
      </c>
      <c r="B13" s="58" t="s">
        <v>193</v>
      </c>
      <c r="C13" s="57" t="s">
        <v>70</v>
      </c>
      <c r="D13" s="61">
        <v>0.2</v>
      </c>
      <c r="E13" s="61">
        <f>D13</f>
        <v>0.2</v>
      </c>
    </row>
    <row r="14" spans="1:5" ht="31.5">
      <c r="A14" s="57">
        <v>2</v>
      </c>
      <c r="B14" s="58" t="s">
        <v>194</v>
      </c>
      <c r="C14" s="57" t="s">
        <v>85</v>
      </c>
      <c r="D14" s="61">
        <v>0</v>
      </c>
      <c r="E14" s="61">
        <f aca="true" t="shared" si="0" ref="E14:E30">D14</f>
        <v>0</v>
      </c>
    </row>
    <row r="15" spans="1:5" ht="31.5">
      <c r="A15" s="57">
        <v>3</v>
      </c>
      <c r="B15" s="59" t="s">
        <v>216</v>
      </c>
      <c r="C15" s="52" t="s">
        <v>88</v>
      </c>
      <c r="D15" s="61">
        <v>0.01</v>
      </c>
      <c r="E15" s="61">
        <f t="shared" si="0"/>
        <v>0.01</v>
      </c>
    </row>
    <row r="16" spans="1:5" ht="15.75">
      <c r="A16" s="57">
        <v>4</v>
      </c>
      <c r="B16" s="59" t="s">
        <v>195</v>
      </c>
      <c r="C16" s="57" t="s">
        <v>85</v>
      </c>
      <c r="D16" s="61">
        <v>0</v>
      </c>
      <c r="E16" s="61">
        <f t="shared" si="0"/>
        <v>0</v>
      </c>
    </row>
    <row r="17" spans="1:5" ht="15.75">
      <c r="A17" s="57">
        <v>5</v>
      </c>
      <c r="B17" s="60" t="s">
        <v>217</v>
      </c>
      <c r="C17" s="57" t="s">
        <v>46</v>
      </c>
      <c r="D17" s="61">
        <v>3.7</v>
      </c>
      <c r="E17" s="61">
        <f t="shared" si="0"/>
        <v>3.7</v>
      </c>
    </row>
    <row r="18" spans="1:5" ht="15.75">
      <c r="A18" s="74" t="s">
        <v>236</v>
      </c>
      <c r="B18" s="60" t="s">
        <v>196</v>
      </c>
      <c r="C18" s="57" t="s">
        <v>46</v>
      </c>
      <c r="D18" s="61">
        <v>0</v>
      </c>
      <c r="E18" s="61">
        <f t="shared" si="0"/>
        <v>0</v>
      </c>
    </row>
    <row r="19" spans="1:5" ht="15.75">
      <c r="A19" s="74" t="s">
        <v>237</v>
      </c>
      <c r="B19" s="60" t="s">
        <v>218</v>
      </c>
      <c r="C19" s="57" t="s">
        <v>46</v>
      </c>
      <c r="D19" s="61">
        <v>0</v>
      </c>
      <c r="E19" s="61">
        <f t="shared" si="0"/>
        <v>0</v>
      </c>
    </row>
    <row r="20" spans="1:5" ht="15.75">
      <c r="A20" s="74" t="s">
        <v>238</v>
      </c>
      <c r="B20" s="60" t="s">
        <v>197</v>
      </c>
      <c r="C20" s="57" t="s">
        <v>46</v>
      </c>
      <c r="D20" s="61">
        <v>3.7</v>
      </c>
      <c r="E20" s="61">
        <f t="shared" si="0"/>
        <v>3.7</v>
      </c>
    </row>
    <row r="21" spans="1:5" ht="15.75">
      <c r="A21" s="74" t="s">
        <v>239</v>
      </c>
      <c r="B21" s="60" t="s">
        <v>219</v>
      </c>
      <c r="C21" s="57" t="s">
        <v>46</v>
      </c>
      <c r="D21" s="61">
        <v>0</v>
      </c>
      <c r="E21" s="61">
        <f t="shared" si="0"/>
        <v>0</v>
      </c>
    </row>
    <row r="22" spans="1:5" ht="15.75">
      <c r="A22" s="62" t="s">
        <v>240</v>
      </c>
      <c r="B22" s="60" t="s">
        <v>220</v>
      </c>
      <c r="C22" s="57" t="s">
        <v>46</v>
      </c>
      <c r="D22" s="61">
        <v>0</v>
      </c>
      <c r="E22" s="61">
        <f t="shared" si="0"/>
        <v>0</v>
      </c>
    </row>
    <row r="23" spans="1:5" ht="31.5">
      <c r="A23" s="75">
        <v>6</v>
      </c>
      <c r="B23" s="60" t="s">
        <v>198</v>
      </c>
      <c r="C23" s="57" t="s">
        <v>46</v>
      </c>
      <c r="D23" s="61">
        <v>0</v>
      </c>
      <c r="E23" s="61">
        <f t="shared" si="0"/>
        <v>0</v>
      </c>
    </row>
    <row r="24" spans="1:5" ht="31.5">
      <c r="A24" s="63" t="s">
        <v>241</v>
      </c>
      <c r="B24" s="60" t="s">
        <v>221</v>
      </c>
      <c r="C24" s="57" t="s">
        <v>46</v>
      </c>
      <c r="D24" s="61">
        <v>0</v>
      </c>
      <c r="E24" s="61">
        <f t="shared" si="0"/>
        <v>0</v>
      </c>
    </row>
    <row r="25" spans="1:5" ht="31.5">
      <c r="A25" s="63" t="s">
        <v>242</v>
      </c>
      <c r="B25" s="60" t="s">
        <v>222</v>
      </c>
      <c r="C25" s="57" t="s">
        <v>46</v>
      </c>
      <c r="D25" s="61">
        <v>3.7</v>
      </c>
      <c r="E25" s="61">
        <f t="shared" si="0"/>
        <v>3.7</v>
      </c>
    </row>
    <row r="26" spans="1:5" ht="15.75">
      <c r="A26" s="57">
        <v>9</v>
      </c>
      <c r="B26" s="60" t="s">
        <v>48</v>
      </c>
      <c r="C26" s="57" t="s">
        <v>49</v>
      </c>
      <c r="D26" s="61">
        <v>0</v>
      </c>
      <c r="E26" s="61">
        <f t="shared" si="0"/>
        <v>0</v>
      </c>
    </row>
    <row r="27" spans="1:5" ht="15.75">
      <c r="A27" s="57">
        <v>10</v>
      </c>
      <c r="B27" s="12" t="s">
        <v>71</v>
      </c>
      <c r="C27" s="13" t="s">
        <v>35</v>
      </c>
      <c r="D27" s="56">
        <v>105.6</v>
      </c>
      <c r="E27" s="61">
        <f t="shared" si="0"/>
        <v>105.6</v>
      </c>
    </row>
    <row r="28" spans="1:5" ht="15.75">
      <c r="A28" s="57">
        <v>11</v>
      </c>
      <c r="B28" s="51" t="s">
        <v>264</v>
      </c>
      <c r="C28" s="52" t="s">
        <v>35</v>
      </c>
      <c r="D28" s="56">
        <v>103</v>
      </c>
      <c r="E28" s="61">
        <f t="shared" si="0"/>
        <v>103</v>
      </c>
    </row>
    <row r="29" spans="1:5" ht="15.75" hidden="1">
      <c r="A29" s="57" t="s">
        <v>190</v>
      </c>
      <c r="B29" s="51" t="s">
        <v>97</v>
      </c>
      <c r="C29" s="52" t="s">
        <v>35</v>
      </c>
      <c r="D29" s="64"/>
      <c r="E29" s="61">
        <f t="shared" si="0"/>
        <v>0</v>
      </c>
    </row>
    <row r="30" spans="1:5" ht="15.75" hidden="1">
      <c r="A30" s="57" t="s">
        <v>191</v>
      </c>
      <c r="B30" s="51" t="s">
        <v>98</v>
      </c>
      <c r="C30" s="52" t="s">
        <v>35</v>
      </c>
      <c r="D30" s="64"/>
      <c r="E30" s="61">
        <f t="shared" si="0"/>
        <v>0</v>
      </c>
    </row>
    <row r="31" spans="1:5" ht="15.75" hidden="1">
      <c r="A31" s="57" t="s">
        <v>192</v>
      </c>
      <c r="B31" s="51" t="s">
        <v>100</v>
      </c>
      <c r="C31" s="52" t="s">
        <v>35</v>
      </c>
      <c r="D31" s="64"/>
      <c r="E31" s="56">
        <v>99.8</v>
      </c>
    </row>
  </sheetData>
  <sheetProtection/>
  <mergeCells count="12">
    <mergeCell ref="A9:A11"/>
    <mergeCell ref="B9:B11"/>
    <mergeCell ref="C9:C11"/>
    <mergeCell ref="D9:E9"/>
    <mergeCell ref="D10:D11"/>
    <mergeCell ref="E10:E11"/>
    <mergeCell ref="A7:E7"/>
    <mergeCell ref="A3:E3"/>
    <mergeCell ref="A5:E5"/>
    <mergeCell ref="A6:E6"/>
    <mergeCell ref="C1:E1"/>
    <mergeCell ref="C2:E2"/>
  </mergeCells>
  <printOptions/>
  <pageMargins left="1.1811023622047245" right="0.3937007874015748" top="0.7874015748031497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view="pageBreakPreview" zoomScaleSheetLayoutView="100" workbookViewId="0" topLeftCell="A1">
      <selection activeCell="D78" sqref="D78"/>
    </sheetView>
  </sheetViews>
  <sheetFormatPr defaultColWidth="9.140625" defaultRowHeight="15"/>
  <cols>
    <col min="1" max="1" width="10.421875" style="14" customWidth="1"/>
    <col min="2" max="2" width="37.00390625" style="14" customWidth="1"/>
    <col min="3" max="3" width="14.421875" style="15" customWidth="1"/>
    <col min="4" max="4" width="12.00390625" style="15" customWidth="1"/>
    <col min="5" max="5" width="13.140625" style="14" customWidth="1"/>
    <col min="6" max="6" width="9.140625" style="14" customWidth="1"/>
    <col min="7" max="7" width="22.00390625" style="14" customWidth="1"/>
    <col min="8" max="16384" width="9.140625" style="14" customWidth="1"/>
  </cols>
  <sheetData>
    <row r="1" spans="1:5" ht="18.75" customHeight="1">
      <c r="A1" s="3" t="s">
        <v>223</v>
      </c>
      <c r="B1" s="3"/>
      <c r="C1" s="93" t="s">
        <v>243</v>
      </c>
      <c r="D1" s="93"/>
      <c r="E1" s="93"/>
    </row>
    <row r="2" spans="1:5" ht="18.75" customHeight="1">
      <c r="A2" s="3" t="s">
        <v>187</v>
      </c>
      <c r="B2" s="3"/>
      <c r="C2" s="93" t="s">
        <v>251</v>
      </c>
      <c r="D2" s="93"/>
      <c r="E2" s="93"/>
    </row>
    <row r="3" spans="1:5" ht="18.75">
      <c r="A3" s="3"/>
      <c r="B3" s="3"/>
      <c r="C3" s="94"/>
      <c r="D3" s="94"/>
      <c r="E3" s="94"/>
    </row>
    <row r="4" spans="1:4" ht="18.75">
      <c r="A4" s="16"/>
      <c r="B4" s="16"/>
      <c r="C4" s="17"/>
      <c r="D4" s="17"/>
    </row>
    <row r="5" spans="1:7" ht="18.75" customHeight="1">
      <c r="A5" s="101" t="s">
        <v>267</v>
      </c>
      <c r="B5" s="101"/>
      <c r="C5" s="101"/>
      <c r="D5" s="101"/>
      <c r="E5" s="101"/>
      <c r="G5" s="6"/>
    </row>
    <row r="6" spans="1:7" ht="37.5" customHeight="1">
      <c r="A6" s="101" t="str">
        <f>'прил 1 сток'!A6:E6</f>
        <v>общества с ограниченной ответственностью "Жилищно-коммунальное хозяйство "Приморье" (Балахтинский район, п. Приморск, ИНН 2403007059)</v>
      </c>
      <c r="B6" s="101"/>
      <c r="C6" s="101"/>
      <c r="D6" s="101"/>
      <c r="E6" s="101"/>
      <c r="G6" s="6"/>
    </row>
    <row r="7" spans="1:5" ht="17.25" customHeight="1">
      <c r="A7" s="102"/>
      <c r="B7" s="102"/>
      <c r="C7" s="102"/>
      <c r="D7" s="102"/>
      <c r="E7" s="102"/>
    </row>
    <row r="8" ht="16.5" customHeight="1">
      <c r="E8" s="18" t="s">
        <v>101</v>
      </c>
    </row>
    <row r="9" spans="1:5" ht="17.25" customHeight="1">
      <c r="A9" s="100" t="s">
        <v>0</v>
      </c>
      <c r="B9" s="100" t="s">
        <v>1</v>
      </c>
      <c r="C9" s="100" t="s">
        <v>78</v>
      </c>
      <c r="D9" s="100"/>
      <c r="E9" s="100"/>
    </row>
    <row r="10" spans="1:5" ht="67.5" customHeight="1">
      <c r="A10" s="100"/>
      <c r="B10" s="100"/>
      <c r="C10" s="20" t="s">
        <v>44</v>
      </c>
      <c r="D10" s="20" t="s">
        <v>45</v>
      </c>
      <c r="E10" s="19" t="s">
        <v>50</v>
      </c>
    </row>
    <row r="11" spans="1:5" ht="15.75">
      <c r="A11" s="19">
        <v>1</v>
      </c>
      <c r="B11" s="19">
        <v>2</v>
      </c>
      <c r="C11" s="21">
        <v>3</v>
      </c>
      <c r="D11" s="21">
        <v>4</v>
      </c>
      <c r="E11" s="21">
        <v>5</v>
      </c>
    </row>
    <row r="12" spans="1:5" ht="15.75">
      <c r="A12" s="1">
        <v>1</v>
      </c>
      <c r="B12" s="2" t="s">
        <v>2</v>
      </c>
      <c r="C12" s="82">
        <v>4077.56</v>
      </c>
      <c r="D12" s="82">
        <v>4077.56</v>
      </c>
      <c r="E12" s="78">
        <f>C12-D12</f>
        <v>0</v>
      </c>
    </row>
    <row r="13" spans="1:5" ht="31.5" hidden="1">
      <c r="A13" s="1" t="s">
        <v>3</v>
      </c>
      <c r="B13" s="2" t="s">
        <v>102</v>
      </c>
      <c r="C13" s="83"/>
      <c r="D13" s="84"/>
      <c r="E13" s="78">
        <f aca="true" t="shared" si="0" ref="E13:E76">C13-D13</f>
        <v>0</v>
      </c>
    </row>
    <row r="14" spans="1:5" ht="31.5" hidden="1">
      <c r="A14" s="1" t="s">
        <v>103</v>
      </c>
      <c r="B14" s="2" t="str">
        <f>'[2]реагенты'!G13</f>
        <v>Препарат овицидный "Пуролат-Бингси", тыс. руб./кг.</v>
      </c>
      <c r="C14" s="83"/>
      <c r="D14" s="84"/>
      <c r="E14" s="78">
        <f t="shared" si="0"/>
        <v>0</v>
      </c>
    </row>
    <row r="15" spans="1:5" ht="31.5" hidden="1">
      <c r="A15" s="1" t="s">
        <v>104</v>
      </c>
      <c r="B15" s="2" t="s">
        <v>105</v>
      </c>
      <c r="C15" s="83"/>
      <c r="D15" s="84"/>
      <c r="E15" s="78">
        <f t="shared" si="0"/>
        <v>0</v>
      </c>
    </row>
    <row r="16" spans="1:5" ht="15.75" hidden="1">
      <c r="A16" s="1" t="s">
        <v>106</v>
      </c>
      <c r="B16" s="2" t="str">
        <f>'[2]реагенты'!G14</f>
        <v>Сульфат алюминия, тыс. руб./кг.</v>
      </c>
      <c r="C16" s="83"/>
      <c r="D16" s="84"/>
      <c r="E16" s="78">
        <f t="shared" si="0"/>
        <v>0</v>
      </c>
    </row>
    <row r="17" spans="1:5" ht="15.75" hidden="1">
      <c r="A17" s="1" t="s">
        <v>107</v>
      </c>
      <c r="B17" s="2" t="s">
        <v>108</v>
      </c>
      <c r="C17" s="83"/>
      <c r="D17" s="84"/>
      <c r="E17" s="78">
        <f t="shared" si="0"/>
        <v>0</v>
      </c>
    </row>
    <row r="18" spans="1:5" ht="31.5" hidden="1">
      <c r="A18" s="1" t="s">
        <v>109</v>
      </c>
      <c r="B18" s="2" t="str">
        <f>'[2]реагенты'!G15</f>
        <v>Сода кальцинированная, тыс. руб./кг.</v>
      </c>
      <c r="C18" s="83"/>
      <c r="D18" s="84"/>
      <c r="E18" s="78">
        <f t="shared" si="0"/>
        <v>0</v>
      </c>
    </row>
    <row r="19" spans="1:5" ht="15.75" hidden="1">
      <c r="A19" s="1" t="s">
        <v>110</v>
      </c>
      <c r="B19" s="2" t="s">
        <v>111</v>
      </c>
      <c r="C19" s="83"/>
      <c r="D19" s="84"/>
      <c r="E19" s="78">
        <f t="shared" si="0"/>
        <v>0</v>
      </c>
    </row>
    <row r="20" spans="1:5" ht="15.75" hidden="1">
      <c r="A20" s="1" t="s">
        <v>112</v>
      </c>
      <c r="B20" s="2" t="str">
        <f>'[2]реагенты'!G16</f>
        <v>Полиакриламид, тыс. руб./кг.</v>
      </c>
      <c r="C20" s="83"/>
      <c r="D20" s="84"/>
      <c r="E20" s="78">
        <f t="shared" si="0"/>
        <v>0</v>
      </c>
    </row>
    <row r="21" spans="1:5" ht="15.75" hidden="1">
      <c r="A21" s="1" t="s">
        <v>113</v>
      </c>
      <c r="B21" s="2" t="s">
        <v>114</v>
      </c>
      <c r="C21" s="83"/>
      <c r="D21" s="84"/>
      <c r="E21" s="78">
        <f t="shared" si="0"/>
        <v>0</v>
      </c>
    </row>
    <row r="22" spans="1:5" ht="15.75" hidden="1">
      <c r="A22" s="1" t="s">
        <v>115</v>
      </c>
      <c r="B22" s="2" t="str">
        <f>'[2]реагенты'!G17</f>
        <v>Гипохлорид натрия, тыс. руб./кг.</v>
      </c>
      <c r="C22" s="83"/>
      <c r="D22" s="84"/>
      <c r="E22" s="78">
        <f t="shared" si="0"/>
        <v>0</v>
      </c>
    </row>
    <row r="23" spans="1:5" ht="15.75" hidden="1">
      <c r="A23" s="1" t="s">
        <v>116</v>
      </c>
      <c r="B23" s="2" t="s">
        <v>117</v>
      </c>
      <c r="C23" s="83"/>
      <c r="D23" s="84"/>
      <c r="E23" s="78">
        <f t="shared" si="0"/>
        <v>0</v>
      </c>
    </row>
    <row r="24" spans="1:5" ht="31.5" hidden="1">
      <c r="A24" s="1" t="s">
        <v>118</v>
      </c>
      <c r="B24" s="2" t="s">
        <v>119</v>
      </c>
      <c r="C24" s="83"/>
      <c r="D24" s="84"/>
      <c r="E24" s="78">
        <f t="shared" si="0"/>
        <v>0</v>
      </c>
    </row>
    <row r="25" spans="1:5" ht="15.75" hidden="1">
      <c r="A25" s="1" t="s">
        <v>120</v>
      </c>
      <c r="B25" s="2" t="s">
        <v>121</v>
      </c>
      <c r="C25" s="83"/>
      <c r="D25" s="84"/>
      <c r="E25" s="78">
        <f t="shared" si="0"/>
        <v>0</v>
      </c>
    </row>
    <row r="26" spans="1:5" ht="31.5" hidden="1">
      <c r="A26" s="1" t="s">
        <v>4</v>
      </c>
      <c r="B26" s="2" t="s">
        <v>122</v>
      </c>
      <c r="C26" s="83"/>
      <c r="D26" s="84"/>
      <c r="E26" s="78">
        <f t="shared" si="0"/>
        <v>0</v>
      </c>
    </row>
    <row r="27" spans="1:5" ht="15.75" hidden="1">
      <c r="A27" s="1" t="s">
        <v>5</v>
      </c>
      <c r="B27" s="2" t="s">
        <v>123</v>
      </c>
      <c r="C27" s="83"/>
      <c r="D27" s="84"/>
      <c r="E27" s="78">
        <f t="shared" si="0"/>
        <v>0</v>
      </c>
    </row>
    <row r="28" spans="1:5" ht="15.75" hidden="1">
      <c r="A28" s="1" t="s">
        <v>6</v>
      </c>
      <c r="B28" s="2" t="s">
        <v>124</v>
      </c>
      <c r="C28" s="1"/>
      <c r="D28" s="84"/>
      <c r="E28" s="78">
        <f t="shared" si="0"/>
        <v>0</v>
      </c>
    </row>
    <row r="29" spans="1:5" ht="15.75" hidden="1">
      <c r="A29" s="1" t="s">
        <v>7</v>
      </c>
      <c r="B29" s="22" t="s">
        <v>125</v>
      </c>
      <c r="C29" s="79"/>
      <c r="D29" s="84"/>
      <c r="E29" s="78">
        <f t="shared" si="0"/>
        <v>0</v>
      </c>
    </row>
    <row r="30" spans="1:5" ht="15.75" hidden="1">
      <c r="A30" s="1" t="s">
        <v>8</v>
      </c>
      <c r="B30" s="22" t="s">
        <v>126</v>
      </c>
      <c r="C30" s="79"/>
      <c r="D30" s="84"/>
      <c r="E30" s="78">
        <f t="shared" si="0"/>
        <v>0</v>
      </c>
    </row>
    <row r="31" spans="1:5" ht="31.5" hidden="1">
      <c r="A31" s="1" t="s">
        <v>127</v>
      </c>
      <c r="B31" s="2" t="s">
        <v>128</v>
      </c>
      <c r="C31" s="80"/>
      <c r="D31" s="84"/>
      <c r="E31" s="78">
        <f t="shared" si="0"/>
        <v>0</v>
      </c>
    </row>
    <row r="32" spans="1:5" ht="47.25" hidden="1">
      <c r="A32" s="1" t="s">
        <v>129</v>
      </c>
      <c r="B32" s="22" t="s">
        <v>130</v>
      </c>
      <c r="C32" s="80"/>
      <c r="D32" s="84"/>
      <c r="E32" s="78">
        <f t="shared" si="0"/>
        <v>0</v>
      </c>
    </row>
    <row r="33" spans="1:5" ht="31.5" hidden="1">
      <c r="A33" s="1" t="s">
        <v>131</v>
      </c>
      <c r="B33" s="2" t="s">
        <v>128</v>
      </c>
      <c r="C33" s="80"/>
      <c r="D33" s="84"/>
      <c r="E33" s="78">
        <f t="shared" si="0"/>
        <v>0</v>
      </c>
    </row>
    <row r="34" spans="1:5" ht="47.25" hidden="1">
      <c r="A34" s="1" t="s">
        <v>132</v>
      </c>
      <c r="B34" s="22" t="s">
        <v>133</v>
      </c>
      <c r="C34" s="80"/>
      <c r="D34" s="84"/>
      <c r="E34" s="78">
        <f t="shared" si="0"/>
        <v>0</v>
      </c>
    </row>
    <row r="35" spans="1:5" ht="15.75" hidden="1">
      <c r="A35" s="1" t="s">
        <v>9</v>
      </c>
      <c r="B35" s="22" t="s">
        <v>134</v>
      </c>
      <c r="C35" s="83"/>
      <c r="D35" s="84"/>
      <c r="E35" s="78">
        <f t="shared" si="0"/>
        <v>0</v>
      </c>
    </row>
    <row r="36" spans="1:5" ht="47.25" hidden="1">
      <c r="A36" s="1" t="s">
        <v>10</v>
      </c>
      <c r="B36" s="2" t="s">
        <v>135</v>
      </c>
      <c r="C36" s="83"/>
      <c r="D36" s="84"/>
      <c r="E36" s="78">
        <f t="shared" si="0"/>
        <v>0</v>
      </c>
    </row>
    <row r="37" spans="1:5" ht="31.5" hidden="1">
      <c r="A37" s="1" t="s">
        <v>11</v>
      </c>
      <c r="B37" s="2" t="s">
        <v>136</v>
      </c>
      <c r="C37" s="83"/>
      <c r="D37" s="84"/>
      <c r="E37" s="78">
        <f t="shared" si="0"/>
        <v>0</v>
      </c>
    </row>
    <row r="38" spans="1:5" ht="15.75" hidden="1">
      <c r="A38" s="23" t="s">
        <v>51</v>
      </c>
      <c r="B38" s="24" t="s">
        <v>52</v>
      </c>
      <c r="C38" s="81"/>
      <c r="D38" s="84"/>
      <c r="E38" s="78">
        <f t="shared" si="0"/>
        <v>0</v>
      </c>
    </row>
    <row r="39" spans="1:5" ht="31.5" hidden="1">
      <c r="A39" s="23" t="s">
        <v>53</v>
      </c>
      <c r="B39" s="24" t="s">
        <v>137</v>
      </c>
      <c r="C39" s="85"/>
      <c r="D39" s="84"/>
      <c r="E39" s="78">
        <f t="shared" si="0"/>
        <v>0</v>
      </c>
    </row>
    <row r="40" spans="1:5" ht="31.5" hidden="1">
      <c r="A40" s="23" t="s">
        <v>54</v>
      </c>
      <c r="B40" s="24" t="s">
        <v>138</v>
      </c>
      <c r="C40" s="85"/>
      <c r="D40" s="84"/>
      <c r="E40" s="78">
        <f t="shared" si="0"/>
        <v>0</v>
      </c>
    </row>
    <row r="41" spans="1:5" ht="15.75" hidden="1">
      <c r="A41" s="25" t="s">
        <v>55</v>
      </c>
      <c r="B41" s="24" t="s">
        <v>12</v>
      </c>
      <c r="C41" s="86"/>
      <c r="D41" s="84"/>
      <c r="E41" s="78">
        <f t="shared" si="0"/>
        <v>0</v>
      </c>
    </row>
    <row r="42" spans="1:5" ht="31.5" hidden="1">
      <c r="A42" s="25" t="s">
        <v>139</v>
      </c>
      <c r="B42" s="24" t="s">
        <v>140</v>
      </c>
      <c r="C42" s="85"/>
      <c r="D42" s="84"/>
      <c r="E42" s="78">
        <f t="shared" si="0"/>
        <v>0</v>
      </c>
    </row>
    <row r="43" spans="1:5" ht="47.25" hidden="1">
      <c r="A43" s="1" t="s">
        <v>13</v>
      </c>
      <c r="B43" s="2" t="s">
        <v>141</v>
      </c>
      <c r="C43" s="83"/>
      <c r="D43" s="84"/>
      <c r="E43" s="78">
        <f t="shared" si="0"/>
        <v>0</v>
      </c>
    </row>
    <row r="44" spans="1:5" ht="15.75" hidden="1">
      <c r="A44" s="1" t="s">
        <v>56</v>
      </c>
      <c r="B44" s="2" t="s">
        <v>142</v>
      </c>
      <c r="C44" s="25"/>
      <c r="D44" s="84"/>
      <c r="E44" s="78">
        <f t="shared" si="0"/>
        <v>0</v>
      </c>
    </row>
    <row r="45" spans="1:5" ht="31.5" hidden="1">
      <c r="A45" s="1" t="s">
        <v>14</v>
      </c>
      <c r="B45" s="2" t="s">
        <v>143</v>
      </c>
      <c r="C45" s="87"/>
      <c r="D45" s="84"/>
      <c r="E45" s="78">
        <f t="shared" si="0"/>
        <v>0</v>
      </c>
    </row>
    <row r="46" spans="1:5" ht="15.75" hidden="1">
      <c r="A46" s="1" t="s">
        <v>15</v>
      </c>
      <c r="B46" s="2" t="s">
        <v>144</v>
      </c>
      <c r="C46" s="87"/>
      <c r="D46" s="84"/>
      <c r="E46" s="78">
        <f t="shared" si="0"/>
        <v>0</v>
      </c>
    </row>
    <row r="47" spans="1:5" ht="15.75">
      <c r="A47" s="26">
        <v>2</v>
      </c>
      <c r="B47" s="22" t="s">
        <v>16</v>
      </c>
      <c r="C47" s="79">
        <v>1394.93</v>
      </c>
      <c r="D47" s="79">
        <v>1394.93</v>
      </c>
      <c r="E47" s="78">
        <f t="shared" si="0"/>
        <v>0</v>
      </c>
    </row>
    <row r="48" spans="1:5" ht="15.75" hidden="1">
      <c r="A48" s="26" t="s">
        <v>17</v>
      </c>
      <c r="B48" s="22" t="s">
        <v>145</v>
      </c>
      <c r="C48" s="79"/>
      <c r="D48" s="84"/>
      <c r="E48" s="78">
        <f t="shared" si="0"/>
        <v>0</v>
      </c>
    </row>
    <row r="49" spans="1:5" ht="31.5" hidden="1">
      <c r="A49" s="1" t="s">
        <v>18</v>
      </c>
      <c r="B49" s="2" t="s">
        <v>146</v>
      </c>
      <c r="C49" s="79"/>
      <c r="D49" s="84"/>
      <c r="E49" s="78">
        <f t="shared" si="0"/>
        <v>0</v>
      </c>
    </row>
    <row r="50" spans="1:5" ht="15.75" hidden="1">
      <c r="A50" s="27" t="s">
        <v>19</v>
      </c>
      <c r="B50" s="24" t="s">
        <v>52</v>
      </c>
      <c r="C50" s="81"/>
      <c r="D50" s="84"/>
      <c r="E50" s="78">
        <f t="shared" si="0"/>
        <v>0</v>
      </c>
    </row>
    <row r="51" spans="1:5" ht="15.75" hidden="1">
      <c r="A51" s="27" t="s">
        <v>147</v>
      </c>
      <c r="B51" s="24" t="s">
        <v>12</v>
      </c>
      <c r="C51" s="81"/>
      <c r="D51" s="84"/>
      <c r="E51" s="78">
        <f t="shared" si="0"/>
        <v>0</v>
      </c>
    </row>
    <row r="52" spans="1:5" ht="31.5" hidden="1">
      <c r="A52" s="27" t="s">
        <v>148</v>
      </c>
      <c r="B52" s="24" t="s">
        <v>140</v>
      </c>
      <c r="C52" s="81"/>
      <c r="D52" s="84"/>
      <c r="E52" s="78">
        <f t="shared" si="0"/>
        <v>0</v>
      </c>
    </row>
    <row r="53" spans="1:5" ht="31.5" hidden="1">
      <c r="A53" s="26" t="s">
        <v>20</v>
      </c>
      <c r="B53" s="2" t="s">
        <v>149</v>
      </c>
      <c r="C53" s="79"/>
      <c r="D53" s="84"/>
      <c r="E53" s="78">
        <f t="shared" si="0"/>
        <v>0</v>
      </c>
    </row>
    <row r="54" spans="1:5" ht="15.75" hidden="1">
      <c r="A54" s="26" t="s">
        <v>21</v>
      </c>
      <c r="B54" s="22" t="s">
        <v>150</v>
      </c>
      <c r="C54" s="79"/>
      <c r="D54" s="84"/>
      <c r="E54" s="78">
        <f t="shared" si="0"/>
        <v>0</v>
      </c>
    </row>
    <row r="55" spans="1:5" ht="15.75" hidden="1">
      <c r="A55" s="26" t="s">
        <v>22</v>
      </c>
      <c r="B55" s="22" t="s">
        <v>144</v>
      </c>
      <c r="C55" s="79"/>
      <c r="D55" s="84"/>
      <c r="E55" s="78">
        <f t="shared" si="0"/>
        <v>0</v>
      </c>
    </row>
    <row r="56" spans="1:5" ht="15.75">
      <c r="A56" s="26">
        <v>3</v>
      </c>
      <c r="B56" s="22" t="s">
        <v>151</v>
      </c>
      <c r="C56" s="79">
        <v>874.2</v>
      </c>
      <c r="D56" s="79">
        <v>874.2</v>
      </c>
      <c r="E56" s="78">
        <f t="shared" si="0"/>
        <v>0</v>
      </c>
    </row>
    <row r="57" spans="1:5" ht="15.75" hidden="1">
      <c r="A57" s="26" t="s">
        <v>23</v>
      </c>
      <c r="B57" s="22" t="s">
        <v>152</v>
      </c>
      <c r="C57" s="79"/>
      <c r="D57" s="84"/>
      <c r="E57" s="78">
        <f t="shared" si="0"/>
        <v>0</v>
      </c>
    </row>
    <row r="58" spans="1:5" ht="31.5" hidden="1">
      <c r="A58" s="26" t="s">
        <v>153</v>
      </c>
      <c r="B58" s="22" t="s">
        <v>154</v>
      </c>
      <c r="C58" s="79"/>
      <c r="D58" s="84"/>
      <c r="E58" s="78">
        <f t="shared" si="0"/>
        <v>0</v>
      </c>
    </row>
    <row r="59" spans="1:5" ht="15.75" hidden="1">
      <c r="A59" s="27" t="s">
        <v>155</v>
      </c>
      <c r="B59" s="24" t="s">
        <v>52</v>
      </c>
      <c r="C59" s="81"/>
      <c r="D59" s="84"/>
      <c r="E59" s="78">
        <f t="shared" si="0"/>
        <v>0</v>
      </c>
    </row>
    <row r="60" spans="1:5" ht="15.75" hidden="1">
      <c r="A60" s="27" t="s">
        <v>156</v>
      </c>
      <c r="B60" s="24" t="s">
        <v>12</v>
      </c>
      <c r="C60" s="81"/>
      <c r="D60" s="84"/>
      <c r="E60" s="78">
        <f t="shared" si="0"/>
        <v>0</v>
      </c>
    </row>
    <row r="61" spans="1:5" ht="31.5" hidden="1">
      <c r="A61" s="27" t="s">
        <v>157</v>
      </c>
      <c r="B61" s="24" t="s">
        <v>140</v>
      </c>
      <c r="C61" s="81"/>
      <c r="D61" s="84"/>
      <c r="E61" s="78">
        <f t="shared" si="0"/>
        <v>0</v>
      </c>
    </row>
    <row r="62" spans="1:5" ht="31.5" hidden="1">
      <c r="A62" s="26" t="s">
        <v>158</v>
      </c>
      <c r="B62" s="2" t="s">
        <v>159</v>
      </c>
      <c r="C62" s="79"/>
      <c r="D62" s="84"/>
      <c r="E62" s="78">
        <f t="shared" si="0"/>
        <v>0</v>
      </c>
    </row>
    <row r="63" spans="1:5" ht="15.75" hidden="1">
      <c r="A63" s="26" t="s">
        <v>160</v>
      </c>
      <c r="B63" s="22" t="s">
        <v>144</v>
      </c>
      <c r="C63" s="79"/>
      <c r="D63" s="84"/>
      <c r="E63" s="78">
        <f t="shared" si="0"/>
        <v>0</v>
      </c>
    </row>
    <row r="64" spans="1:5" ht="15.75" hidden="1">
      <c r="A64" s="26" t="s">
        <v>24</v>
      </c>
      <c r="B64" s="22" t="s">
        <v>161</v>
      </c>
      <c r="C64" s="79"/>
      <c r="D64" s="84"/>
      <c r="E64" s="78">
        <f t="shared" si="0"/>
        <v>0</v>
      </c>
    </row>
    <row r="65" spans="1:5" ht="47.25" hidden="1">
      <c r="A65" s="26" t="s">
        <v>59</v>
      </c>
      <c r="B65" s="22" t="s">
        <v>162</v>
      </c>
      <c r="C65" s="79"/>
      <c r="D65" s="84"/>
      <c r="E65" s="78">
        <f t="shared" si="0"/>
        <v>0</v>
      </c>
    </row>
    <row r="66" spans="1:5" ht="31.5" hidden="1">
      <c r="A66" s="27" t="s">
        <v>163</v>
      </c>
      <c r="B66" s="24" t="s">
        <v>164</v>
      </c>
      <c r="C66" s="81"/>
      <c r="D66" s="84"/>
      <c r="E66" s="78">
        <f t="shared" si="0"/>
        <v>0</v>
      </c>
    </row>
    <row r="67" spans="1:5" ht="31.5" hidden="1">
      <c r="A67" s="27" t="s">
        <v>165</v>
      </c>
      <c r="B67" s="24" t="s">
        <v>140</v>
      </c>
      <c r="C67" s="81"/>
      <c r="D67" s="84"/>
      <c r="E67" s="78">
        <f t="shared" si="0"/>
        <v>0</v>
      </c>
    </row>
    <row r="68" spans="1:5" ht="47.25" hidden="1">
      <c r="A68" s="26" t="s">
        <v>166</v>
      </c>
      <c r="B68" s="2" t="s">
        <v>167</v>
      </c>
      <c r="C68" s="79"/>
      <c r="D68" s="84"/>
      <c r="E68" s="78">
        <f t="shared" si="0"/>
        <v>0</v>
      </c>
    </row>
    <row r="69" spans="1:5" ht="31.5" hidden="1">
      <c r="A69" s="26" t="s">
        <v>168</v>
      </c>
      <c r="B69" s="22" t="s">
        <v>169</v>
      </c>
      <c r="C69" s="79"/>
      <c r="D69" s="84"/>
      <c r="E69" s="78">
        <f t="shared" si="0"/>
        <v>0</v>
      </c>
    </row>
    <row r="70" spans="1:5" ht="31.5" hidden="1">
      <c r="A70" s="27" t="s">
        <v>170</v>
      </c>
      <c r="B70" s="24" t="s">
        <v>164</v>
      </c>
      <c r="C70" s="81"/>
      <c r="D70" s="84"/>
      <c r="E70" s="78">
        <f t="shared" si="0"/>
        <v>0</v>
      </c>
    </row>
    <row r="71" spans="1:5" ht="31.5" hidden="1">
      <c r="A71" s="27" t="s">
        <v>171</v>
      </c>
      <c r="B71" s="24" t="s">
        <v>140</v>
      </c>
      <c r="C71" s="81"/>
      <c r="D71" s="84"/>
      <c r="E71" s="78">
        <f t="shared" si="0"/>
        <v>0</v>
      </c>
    </row>
    <row r="72" spans="1:5" ht="31.5" hidden="1">
      <c r="A72" s="26" t="s">
        <v>172</v>
      </c>
      <c r="B72" s="2" t="s">
        <v>173</v>
      </c>
      <c r="C72" s="79"/>
      <c r="D72" s="84"/>
      <c r="E72" s="78">
        <f t="shared" si="0"/>
        <v>0</v>
      </c>
    </row>
    <row r="73" spans="1:5" ht="15.75" hidden="1">
      <c r="A73" s="26" t="s">
        <v>174</v>
      </c>
      <c r="B73" s="22" t="s">
        <v>144</v>
      </c>
      <c r="C73" s="79"/>
      <c r="D73" s="84"/>
      <c r="E73" s="78">
        <f t="shared" si="0"/>
        <v>0</v>
      </c>
    </row>
    <row r="74" spans="1:5" ht="31.5">
      <c r="A74" s="26">
        <v>4</v>
      </c>
      <c r="B74" s="2" t="s">
        <v>25</v>
      </c>
      <c r="C74" s="79">
        <v>0</v>
      </c>
      <c r="D74" s="79">
        <v>0</v>
      </c>
      <c r="E74" s="78">
        <f t="shared" si="0"/>
        <v>0</v>
      </c>
    </row>
    <row r="75" spans="1:5" ht="31.5">
      <c r="A75" s="26">
        <v>5</v>
      </c>
      <c r="B75" s="2" t="s">
        <v>26</v>
      </c>
      <c r="C75" s="79">
        <v>33</v>
      </c>
      <c r="D75" s="79">
        <v>33</v>
      </c>
      <c r="E75" s="78">
        <f t="shared" si="0"/>
        <v>0</v>
      </c>
    </row>
    <row r="76" spans="1:5" ht="47.25">
      <c r="A76" s="26">
        <v>6</v>
      </c>
      <c r="B76" s="2" t="s">
        <v>175</v>
      </c>
      <c r="C76" s="79">
        <v>143.1</v>
      </c>
      <c r="D76" s="79">
        <v>143.1</v>
      </c>
      <c r="E76" s="78">
        <f t="shared" si="0"/>
        <v>0</v>
      </c>
    </row>
    <row r="77" spans="1:5" ht="31.5">
      <c r="A77" s="26">
        <v>7</v>
      </c>
      <c r="B77" s="2" t="s">
        <v>176</v>
      </c>
      <c r="C77" s="79">
        <v>16.28</v>
      </c>
      <c r="D77" s="79">
        <v>16.28</v>
      </c>
      <c r="E77" s="78">
        <f>C77-D77</f>
        <v>0</v>
      </c>
    </row>
    <row r="78" spans="1:5" ht="15.75">
      <c r="A78" s="76">
        <v>8</v>
      </c>
      <c r="B78" s="2" t="s">
        <v>177</v>
      </c>
      <c r="C78" s="79">
        <f>C12+C47+C56+C74+C75+C76+C77+0.01</f>
        <v>6539.08</v>
      </c>
      <c r="D78" s="79">
        <f>SUM(D12:D77)+0.01</f>
        <v>6539.08</v>
      </c>
      <c r="E78" s="78">
        <f>C78-D78</f>
        <v>0</v>
      </c>
    </row>
  </sheetData>
  <sheetProtection/>
  <mergeCells count="9">
    <mergeCell ref="C1:E1"/>
    <mergeCell ref="C3:E3"/>
    <mergeCell ref="C2:E2"/>
    <mergeCell ref="A9:A10"/>
    <mergeCell ref="B9:B10"/>
    <mergeCell ref="C9:E9"/>
    <mergeCell ref="A5:E5"/>
    <mergeCell ref="A6:E6"/>
    <mergeCell ref="A7:E7"/>
  </mergeCells>
  <printOptions/>
  <pageMargins left="1.1811023622047245" right="0.3937007874015748" top="0.7874015748031497" bottom="0.7480314960629921" header="0.31496062992125984" footer="0.3149606299212598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8"/>
  <sheetViews>
    <sheetView tabSelected="1" view="pageBreakPreview" zoomScaleSheetLayoutView="100" workbookViewId="0" topLeftCell="A1">
      <selection activeCell="C78" sqref="C78"/>
    </sheetView>
  </sheetViews>
  <sheetFormatPr defaultColWidth="9.140625" defaultRowHeight="15"/>
  <cols>
    <col min="1" max="1" width="10.421875" style="14" customWidth="1"/>
    <col min="2" max="2" width="37.00390625" style="14" customWidth="1"/>
    <col min="3" max="3" width="14.57421875" style="15" customWidth="1"/>
    <col min="4" max="4" width="12.00390625" style="15" customWidth="1"/>
    <col min="5" max="5" width="13.140625" style="14" customWidth="1"/>
    <col min="6" max="6" width="9.140625" style="14" customWidth="1"/>
    <col min="7" max="7" width="22.00390625" style="14" customWidth="1"/>
    <col min="8" max="16384" width="9.140625" style="14" customWidth="1"/>
  </cols>
  <sheetData>
    <row r="1" spans="1:5" ht="18.75" customHeight="1">
      <c r="A1" s="3" t="s">
        <v>223</v>
      </c>
      <c r="B1" s="3"/>
      <c r="C1" s="93" t="s">
        <v>243</v>
      </c>
      <c r="D1" s="93"/>
      <c r="E1" s="93"/>
    </row>
    <row r="2" spans="1:5" ht="18.75" customHeight="1">
      <c r="A2" s="3" t="s">
        <v>187</v>
      </c>
      <c r="B2" s="3"/>
      <c r="C2" s="93" t="s">
        <v>234</v>
      </c>
      <c r="D2" s="93"/>
      <c r="E2" s="93"/>
    </row>
    <row r="3" spans="1:5" ht="18.75">
      <c r="A3" s="93"/>
      <c r="B3" s="93"/>
      <c r="C3" s="93"/>
      <c r="D3" s="93"/>
      <c r="E3" s="93"/>
    </row>
    <row r="4" spans="1:4" ht="18.75">
      <c r="A4" s="16"/>
      <c r="B4" s="16"/>
      <c r="C4" s="17"/>
      <c r="D4" s="17"/>
    </row>
    <row r="5" spans="1:7" ht="18.75" customHeight="1">
      <c r="A5" s="101" t="s">
        <v>268</v>
      </c>
      <c r="B5" s="101"/>
      <c r="C5" s="101"/>
      <c r="D5" s="101"/>
      <c r="E5" s="101"/>
      <c r="G5" s="6"/>
    </row>
    <row r="6" spans="1:7" ht="39.75" customHeight="1">
      <c r="A6" s="101" t="str">
        <f>'прил 1 сток'!A6:E6</f>
        <v>общества с ограниченной ответственностью "Жилищно-коммунальное хозяйство "Приморье" (Балахтинский район, п. Приморск, ИНН 2403007059)</v>
      </c>
      <c r="B6" s="101"/>
      <c r="C6" s="101"/>
      <c r="D6" s="101"/>
      <c r="E6" s="101"/>
      <c r="G6" s="6"/>
    </row>
    <row r="7" spans="1:5" ht="12.75" customHeight="1">
      <c r="A7" s="102"/>
      <c r="B7" s="102"/>
      <c r="C7" s="102"/>
      <c r="D7" s="102"/>
      <c r="E7" s="102"/>
    </row>
    <row r="8" ht="16.5" customHeight="1">
      <c r="E8" s="18" t="s">
        <v>101</v>
      </c>
    </row>
    <row r="9" spans="1:5" ht="17.25" customHeight="1">
      <c r="A9" s="100" t="s">
        <v>0</v>
      </c>
      <c r="B9" s="100" t="s">
        <v>1</v>
      </c>
      <c r="C9" s="100" t="s">
        <v>78</v>
      </c>
      <c r="D9" s="100"/>
      <c r="E9" s="100"/>
    </row>
    <row r="10" spans="1:5" ht="67.5" customHeight="1">
      <c r="A10" s="100"/>
      <c r="B10" s="100"/>
      <c r="C10" s="20" t="s">
        <v>44</v>
      </c>
      <c r="D10" s="20" t="s">
        <v>45</v>
      </c>
      <c r="E10" s="19" t="s">
        <v>50</v>
      </c>
    </row>
    <row r="11" spans="1:5" ht="15.75">
      <c r="A11" s="19">
        <v>1</v>
      </c>
      <c r="B11" s="19">
        <v>2</v>
      </c>
      <c r="C11" s="21">
        <v>3</v>
      </c>
      <c r="D11" s="21">
        <v>4</v>
      </c>
      <c r="E11" s="21">
        <v>5</v>
      </c>
    </row>
    <row r="12" spans="1:5" ht="15.75">
      <c r="A12" s="1">
        <v>1</v>
      </c>
      <c r="B12" s="2" t="s">
        <v>2</v>
      </c>
      <c r="C12" s="77">
        <v>242.23</v>
      </c>
      <c r="D12" s="77">
        <f>C12</f>
        <v>242.23</v>
      </c>
      <c r="E12" s="78">
        <f>C12-D12</f>
        <v>0</v>
      </c>
    </row>
    <row r="13" spans="1:5" ht="31.5" hidden="1">
      <c r="A13" s="1" t="s">
        <v>3</v>
      </c>
      <c r="B13" s="2" t="s">
        <v>102</v>
      </c>
      <c r="C13" s="79"/>
      <c r="D13" s="79"/>
      <c r="E13" s="78">
        <f aca="true" t="shared" si="0" ref="E13:E76">C13-D13</f>
        <v>0</v>
      </c>
    </row>
    <row r="14" spans="1:5" ht="31.5" hidden="1">
      <c r="A14" s="1" t="s">
        <v>103</v>
      </c>
      <c r="B14" s="2" t="str">
        <f>'[2]реагенты'!G13</f>
        <v>Препарат овицидный "Пуролат-Бингси", тыс. руб./кг.</v>
      </c>
      <c r="C14" s="79"/>
      <c r="D14" s="79"/>
      <c r="E14" s="78">
        <f t="shared" si="0"/>
        <v>0</v>
      </c>
    </row>
    <row r="15" spans="1:5" ht="31.5" hidden="1">
      <c r="A15" s="1" t="s">
        <v>104</v>
      </c>
      <c r="B15" s="2" t="s">
        <v>105</v>
      </c>
      <c r="C15" s="79"/>
      <c r="D15" s="79"/>
      <c r="E15" s="78">
        <f t="shared" si="0"/>
        <v>0</v>
      </c>
    </row>
    <row r="16" spans="1:5" ht="15.75" hidden="1">
      <c r="A16" s="1" t="s">
        <v>106</v>
      </c>
      <c r="B16" s="2" t="str">
        <f>'[2]реагенты'!G14</f>
        <v>Сульфат алюминия, тыс. руб./кг.</v>
      </c>
      <c r="C16" s="79"/>
      <c r="D16" s="79"/>
      <c r="E16" s="78">
        <f t="shared" si="0"/>
        <v>0</v>
      </c>
    </row>
    <row r="17" spans="1:5" ht="15.75" hidden="1">
      <c r="A17" s="1" t="s">
        <v>107</v>
      </c>
      <c r="B17" s="2" t="s">
        <v>108</v>
      </c>
      <c r="C17" s="79"/>
      <c r="D17" s="79"/>
      <c r="E17" s="78">
        <f t="shared" si="0"/>
        <v>0</v>
      </c>
    </row>
    <row r="18" spans="1:5" ht="31.5" hidden="1">
      <c r="A18" s="1" t="s">
        <v>109</v>
      </c>
      <c r="B18" s="2" t="str">
        <f>'[2]реагенты'!G15</f>
        <v>Сода кальцинированная, тыс. руб./кг.</v>
      </c>
      <c r="C18" s="79"/>
      <c r="D18" s="79"/>
      <c r="E18" s="78">
        <f t="shared" si="0"/>
        <v>0</v>
      </c>
    </row>
    <row r="19" spans="1:5" ht="15.75" hidden="1">
      <c r="A19" s="1" t="s">
        <v>110</v>
      </c>
      <c r="B19" s="2" t="s">
        <v>111</v>
      </c>
      <c r="C19" s="79"/>
      <c r="D19" s="79"/>
      <c r="E19" s="78">
        <f t="shared" si="0"/>
        <v>0</v>
      </c>
    </row>
    <row r="20" spans="1:5" ht="15.75" hidden="1">
      <c r="A20" s="1" t="s">
        <v>112</v>
      </c>
      <c r="B20" s="2" t="str">
        <f>'[2]реагенты'!G16</f>
        <v>Полиакриламид, тыс. руб./кг.</v>
      </c>
      <c r="C20" s="79"/>
      <c r="D20" s="79"/>
      <c r="E20" s="78">
        <f t="shared" si="0"/>
        <v>0</v>
      </c>
    </row>
    <row r="21" spans="1:5" ht="15.75" hidden="1">
      <c r="A21" s="1" t="s">
        <v>113</v>
      </c>
      <c r="B21" s="2" t="s">
        <v>114</v>
      </c>
      <c r="C21" s="79"/>
      <c r="D21" s="79"/>
      <c r="E21" s="78">
        <f t="shared" si="0"/>
        <v>0</v>
      </c>
    </row>
    <row r="22" spans="1:5" ht="15.75" hidden="1">
      <c r="A22" s="1" t="s">
        <v>115</v>
      </c>
      <c r="B22" s="2" t="str">
        <f>'[2]реагенты'!G17</f>
        <v>Гипохлорид натрия, тыс. руб./кг.</v>
      </c>
      <c r="C22" s="79"/>
      <c r="D22" s="79"/>
      <c r="E22" s="78">
        <f t="shared" si="0"/>
        <v>0</v>
      </c>
    </row>
    <row r="23" spans="1:5" ht="15.75" hidden="1">
      <c r="A23" s="1" t="s">
        <v>116</v>
      </c>
      <c r="B23" s="2" t="s">
        <v>117</v>
      </c>
      <c r="C23" s="79"/>
      <c r="D23" s="79"/>
      <c r="E23" s="78">
        <f t="shared" si="0"/>
        <v>0</v>
      </c>
    </row>
    <row r="24" spans="1:5" ht="31.5" hidden="1">
      <c r="A24" s="1" t="s">
        <v>118</v>
      </c>
      <c r="B24" s="2" t="s">
        <v>119</v>
      </c>
      <c r="C24" s="79"/>
      <c r="D24" s="79"/>
      <c r="E24" s="78">
        <f t="shared" si="0"/>
        <v>0</v>
      </c>
    </row>
    <row r="25" spans="1:5" ht="15.75" hidden="1">
      <c r="A25" s="1" t="s">
        <v>120</v>
      </c>
      <c r="B25" s="2" t="s">
        <v>121</v>
      </c>
      <c r="C25" s="79"/>
      <c r="D25" s="79"/>
      <c r="E25" s="78">
        <f t="shared" si="0"/>
        <v>0</v>
      </c>
    </row>
    <row r="26" spans="1:5" ht="31.5" hidden="1">
      <c r="A26" s="1" t="s">
        <v>4</v>
      </c>
      <c r="B26" s="2" t="s">
        <v>122</v>
      </c>
      <c r="C26" s="79"/>
      <c r="D26" s="79"/>
      <c r="E26" s="78">
        <f t="shared" si="0"/>
        <v>0</v>
      </c>
    </row>
    <row r="27" spans="1:5" ht="15.75" hidden="1">
      <c r="A27" s="1" t="s">
        <v>5</v>
      </c>
      <c r="B27" s="2" t="s">
        <v>123</v>
      </c>
      <c r="C27" s="79"/>
      <c r="D27" s="79"/>
      <c r="E27" s="78">
        <f t="shared" si="0"/>
        <v>0</v>
      </c>
    </row>
    <row r="28" spans="1:5" ht="15.75" hidden="1">
      <c r="A28" s="1" t="s">
        <v>6</v>
      </c>
      <c r="B28" s="2" t="s">
        <v>124</v>
      </c>
      <c r="C28" s="79"/>
      <c r="D28" s="79"/>
      <c r="E28" s="78">
        <f t="shared" si="0"/>
        <v>0</v>
      </c>
    </row>
    <row r="29" spans="1:5" ht="15.75" hidden="1">
      <c r="A29" s="1" t="s">
        <v>7</v>
      </c>
      <c r="B29" s="22" t="s">
        <v>125</v>
      </c>
      <c r="C29" s="79"/>
      <c r="D29" s="79"/>
      <c r="E29" s="78">
        <f t="shared" si="0"/>
        <v>0</v>
      </c>
    </row>
    <row r="30" spans="1:5" ht="15.75" hidden="1">
      <c r="A30" s="1" t="s">
        <v>8</v>
      </c>
      <c r="B30" s="22" t="s">
        <v>126</v>
      </c>
      <c r="C30" s="79"/>
      <c r="D30" s="79"/>
      <c r="E30" s="78">
        <f t="shared" si="0"/>
        <v>0</v>
      </c>
    </row>
    <row r="31" spans="1:5" ht="31.5" hidden="1">
      <c r="A31" s="1" t="s">
        <v>127</v>
      </c>
      <c r="B31" s="2" t="s">
        <v>128</v>
      </c>
      <c r="C31" s="80"/>
      <c r="D31" s="80"/>
      <c r="E31" s="78">
        <f t="shared" si="0"/>
        <v>0</v>
      </c>
    </row>
    <row r="32" spans="1:5" ht="47.25" hidden="1">
      <c r="A32" s="1" t="s">
        <v>129</v>
      </c>
      <c r="B32" s="22" t="s">
        <v>130</v>
      </c>
      <c r="C32" s="80"/>
      <c r="D32" s="80"/>
      <c r="E32" s="78">
        <f t="shared" si="0"/>
        <v>0</v>
      </c>
    </row>
    <row r="33" spans="1:5" ht="31.5" hidden="1">
      <c r="A33" s="1" t="s">
        <v>131</v>
      </c>
      <c r="B33" s="2" t="s">
        <v>128</v>
      </c>
      <c r="C33" s="80"/>
      <c r="D33" s="80"/>
      <c r="E33" s="78">
        <f t="shared" si="0"/>
        <v>0</v>
      </c>
    </row>
    <row r="34" spans="1:5" ht="47.25" hidden="1">
      <c r="A34" s="1" t="s">
        <v>132</v>
      </c>
      <c r="B34" s="22" t="s">
        <v>133</v>
      </c>
      <c r="C34" s="80"/>
      <c r="D34" s="80"/>
      <c r="E34" s="78">
        <f t="shared" si="0"/>
        <v>0</v>
      </c>
    </row>
    <row r="35" spans="1:5" ht="15.75" hidden="1">
      <c r="A35" s="1" t="s">
        <v>9</v>
      </c>
      <c r="B35" s="22" t="s">
        <v>134</v>
      </c>
      <c r="C35" s="79"/>
      <c r="D35" s="79"/>
      <c r="E35" s="78">
        <f t="shared" si="0"/>
        <v>0</v>
      </c>
    </row>
    <row r="36" spans="1:5" ht="47.25" hidden="1">
      <c r="A36" s="1" t="s">
        <v>10</v>
      </c>
      <c r="B36" s="2" t="s">
        <v>135</v>
      </c>
      <c r="C36" s="79"/>
      <c r="D36" s="79"/>
      <c r="E36" s="78">
        <f t="shared" si="0"/>
        <v>0</v>
      </c>
    </row>
    <row r="37" spans="1:5" ht="31.5" hidden="1">
      <c r="A37" s="1" t="s">
        <v>11</v>
      </c>
      <c r="B37" s="2" t="s">
        <v>136</v>
      </c>
      <c r="C37" s="79"/>
      <c r="D37" s="79"/>
      <c r="E37" s="78">
        <f t="shared" si="0"/>
        <v>0</v>
      </c>
    </row>
    <row r="38" spans="1:5" ht="15.75" hidden="1">
      <c r="A38" s="23" t="s">
        <v>51</v>
      </c>
      <c r="B38" s="24" t="s">
        <v>52</v>
      </c>
      <c r="C38" s="81"/>
      <c r="D38" s="81"/>
      <c r="E38" s="78">
        <f t="shared" si="0"/>
        <v>0</v>
      </c>
    </row>
    <row r="39" spans="1:5" ht="31.5" hidden="1">
      <c r="A39" s="23" t="s">
        <v>53</v>
      </c>
      <c r="B39" s="24" t="s">
        <v>137</v>
      </c>
      <c r="C39" s="81"/>
      <c r="D39" s="81"/>
      <c r="E39" s="78">
        <f t="shared" si="0"/>
        <v>0</v>
      </c>
    </row>
    <row r="40" spans="1:5" ht="31.5" hidden="1">
      <c r="A40" s="23" t="s">
        <v>54</v>
      </c>
      <c r="B40" s="24" t="s">
        <v>138</v>
      </c>
      <c r="C40" s="81"/>
      <c r="D40" s="81"/>
      <c r="E40" s="78">
        <f t="shared" si="0"/>
        <v>0</v>
      </c>
    </row>
    <row r="41" spans="1:5" ht="15.75" hidden="1">
      <c r="A41" s="25" t="s">
        <v>55</v>
      </c>
      <c r="B41" s="24" t="s">
        <v>12</v>
      </c>
      <c r="C41" s="81"/>
      <c r="D41" s="81"/>
      <c r="E41" s="78">
        <f t="shared" si="0"/>
        <v>0</v>
      </c>
    </row>
    <row r="42" spans="1:5" ht="31.5" hidden="1">
      <c r="A42" s="25" t="s">
        <v>139</v>
      </c>
      <c r="B42" s="24" t="s">
        <v>140</v>
      </c>
      <c r="C42" s="81"/>
      <c r="D42" s="81"/>
      <c r="E42" s="78">
        <f t="shared" si="0"/>
        <v>0</v>
      </c>
    </row>
    <row r="43" spans="1:5" ht="47.25" hidden="1">
      <c r="A43" s="1" t="s">
        <v>13</v>
      </c>
      <c r="B43" s="2" t="s">
        <v>141</v>
      </c>
      <c r="C43" s="79"/>
      <c r="D43" s="79"/>
      <c r="E43" s="78">
        <f t="shared" si="0"/>
        <v>0</v>
      </c>
    </row>
    <row r="44" spans="1:5" ht="15.75" hidden="1">
      <c r="A44" s="1" t="s">
        <v>56</v>
      </c>
      <c r="B44" s="2" t="s">
        <v>142</v>
      </c>
      <c r="C44" s="81"/>
      <c r="D44" s="81"/>
      <c r="E44" s="78">
        <f t="shared" si="0"/>
        <v>0</v>
      </c>
    </row>
    <row r="45" spans="1:5" ht="31.5" hidden="1">
      <c r="A45" s="1" t="s">
        <v>14</v>
      </c>
      <c r="B45" s="2" t="s">
        <v>143</v>
      </c>
      <c r="C45" s="80"/>
      <c r="D45" s="80"/>
      <c r="E45" s="78">
        <f t="shared" si="0"/>
        <v>0</v>
      </c>
    </row>
    <row r="46" spans="1:5" ht="15.75" hidden="1">
      <c r="A46" s="1" t="s">
        <v>15</v>
      </c>
      <c r="B46" s="2" t="s">
        <v>144</v>
      </c>
      <c r="C46" s="80"/>
      <c r="D46" s="80"/>
      <c r="E46" s="78">
        <f t="shared" si="0"/>
        <v>0</v>
      </c>
    </row>
    <row r="47" spans="1:5" ht="15.75">
      <c r="A47" s="26">
        <v>2</v>
      </c>
      <c r="B47" s="22" t="s">
        <v>16</v>
      </c>
      <c r="C47" s="79">
        <v>10.8</v>
      </c>
      <c r="D47" s="79">
        <v>10.8</v>
      </c>
      <c r="E47" s="78">
        <f t="shared" si="0"/>
        <v>0</v>
      </c>
    </row>
    <row r="48" spans="1:5" ht="15.75" hidden="1">
      <c r="A48" s="26" t="s">
        <v>17</v>
      </c>
      <c r="B48" s="22" t="s">
        <v>145</v>
      </c>
      <c r="C48" s="79"/>
      <c r="D48" s="79"/>
      <c r="E48" s="78">
        <f t="shared" si="0"/>
        <v>0</v>
      </c>
    </row>
    <row r="49" spans="1:5" ht="31.5" hidden="1">
      <c r="A49" s="1" t="s">
        <v>18</v>
      </c>
      <c r="B49" s="2" t="s">
        <v>146</v>
      </c>
      <c r="C49" s="79"/>
      <c r="D49" s="79"/>
      <c r="E49" s="78">
        <f t="shared" si="0"/>
        <v>0</v>
      </c>
    </row>
    <row r="50" spans="1:5" ht="15.75" hidden="1">
      <c r="A50" s="27" t="s">
        <v>19</v>
      </c>
      <c r="B50" s="24" t="s">
        <v>52</v>
      </c>
      <c r="C50" s="81"/>
      <c r="D50" s="81"/>
      <c r="E50" s="78">
        <f t="shared" si="0"/>
        <v>0</v>
      </c>
    </row>
    <row r="51" spans="1:5" ht="15.75" hidden="1">
      <c r="A51" s="27" t="s">
        <v>147</v>
      </c>
      <c r="B51" s="24" t="s">
        <v>12</v>
      </c>
      <c r="C51" s="81"/>
      <c r="D51" s="81"/>
      <c r="E51" s="78">
        <f t="shared" si="0"/>
        <v>0</v>
      </c>
    </row>
    <row r="52" spans="1:5" ht="31.5" hidden="1">
      <c r="A52" s="27" t="s">
        <v>148</v>
      </c>
      <c r="B52" s="24" t="s">
        <v>140</v>
      </c>
      <c r="C52" s="81"/>
      <c r="D52" s="81"/>
      <c r="E52" s="78">
        <f t="shared" si="0"/>
        <v>0</v>
      </c>
    </row>
    <row r="53" spans="1:5" ht="31.5" hidden="1">
      <c r="A53" s="26" t="s">
        <v>20</v>
      </c>
      <c r="B53" s="2" t="s">
        <v>149</v>
      </c>
      <c r="C53" s="79"/>
      <c r="D53" s="79"/>
      <c r="E53" s="78">
        <f t="shared" si="0"/>
        <v>0</v>
      </c>
    </row>
    <row r="54" spans="1:5" ht="15.75" hidden="1">
      <c r="A54" s="26" t="s">
        <v>21</v>
      </c>
      <c r="B54" s="22" t="s">
        <v>150</v>
      </c>
      <c r="C54" s="79"/>
      <c r="D54" s="79"/>
      <c r="E54" s="78">
        <f t="shared" si="0"/>
        <v>0</v>
      </c>
    </row>
    <row r="55" spans="1:5" ht="15.75" hidden="1">
      <c r="A55" s="26" t="s">
        <v>22</v>
      </c>
      <c r="B55" s="22" t="s">
        <v>144</v>
      </c>
      <c r="C55" s="79"/>
      <c r="D55" s="79"/>
      <c r="E55" s="78">
        <f t="shared" si="0"/>
        <v>0</v>
      </c>
    </row>
    <row r="56" spans="1:5" ht="15.75">
      <c r="A56" s="26">
        <v>3</v>
      </c>
      <c r="B56" s="22" t="s">
        <v>151</v>
      </c>
      <c r="C56" s="79">
        <v>40.02</v>
      </c>
      <c r="D56" s="79">
        <v>40.02</v>
      </c>
      <c r="E56" s="78">
        <f t="shared" si="0"/>
        <v>0</v>
      </c>
    </row>
    <row r="57" spans="1:5" ht="15.75" hidden="1">
      <c r="A57" s="26" t="s">
        <v>23</v>
      </c>
      <c r="B57" s="22" t="s">
        <v>152</v>
      </c>
      <c r="C57" s="79"/>
      <c r="D57" s="79"/>
      <c r="E57" s="78">
        <f t="shared" si="0"/>
        <v>0</v>
      </c>
    </row>
    <row r="58" spans="1:5" ht="31.5" hidden="1">
      <c r="A58" s="26" t="s">
        <v>153</v>
      </c>
      <c r="B58" s="22" t="s">
        <v>154</v>
      </c>
      <c r="C58" s="79"/>
      <c r="D58" s="79"/>
      <c r="E58" s="78">
        <f t="shared" si="0"/>
        <v>0</v>
      </c>
    </row>
    <row r="59" spans="1:5" ht="15.75" hidden="1">
      <c r="A59" s="27" t="s">
        <v>155</v>
      </c>
      <c r="B59" s="24" t="s">
        <v>52</v>
      </c>
      <c r="C59" s="81"/>
      <c r="D59" s="81"/>
      <c r="E59" s="78">
        <f t="shared" si="0"/>
        <v>0</v>
      </c>
    </row>
    <row r="60" spans="1:5" ht="15.75" hidden="1">
      <c r="A60" s="27" t="s">
        <v>156</v>
      </c>
      <c r="B60" s="24" t="s">
        <v>12</v>
      </c>
      <c r="C60" s="81"/>
      <c r="D60" s="81"/>
      <c r="E60" s="78">
        <f t="shared" si="0"/>
        <v>0</v>
      </c>
    </row>
    <row r="61" spans="1:5" ht="31.5" hidden="1">
      <c r="A61" s="27" t="s">
        <v>157</v>
      </c>
      <c r="B61" s="24" t="s">
        <v>140</v>
      </c>
      <c r="C61" s="81"/>
      <c r="D61" s="81"/>
      <c r="E61" s="78">
        <f t="shared" si="0"/>
        <v>0</v>
      </c>
    </row>
    <row r="62" spans="1:5" ht="31.5" hidden="1">
      <c r="A62" s="26" t="s">
        <v>158</v>
      </c>
      <c r="B62" s="2" t="s">
        <v>159</v>
      </c>
      <c r="C62" s="79"/>
      <c r="D62" s="79"/>
      <c r="E62" s="78">
        <f t="shared" si="0"/>
        <v>0</v>
      </c>
    </row>
    <row r="63" spans="1:5" ht="15.75" hidden="1">
      <c r="A63" s="26" t="s">
        <v>160</v>
      </c>
      <c r="B63" s="22" t="s">
        <v>144</v>
      </c>
      <c r="C63" s="79"/>
      <c r="D63" s="79"/>
      <c r="E63" s="78">
        <f t="shared" si="0"/>
        <v>0</v>
      </c>
    </row>
    <row r="64" spans="1:5" ht="15.75" hidden="1">
      <c r="A64" s="26" t="s">
        <v>24</v>
      </c>
      <c r="B64" s="22" t="s">
        <v>161</v>
      </c>
      <c r="C64" s="79"/>
      <c r="D64" s="79"/>
      <c r="E64" s="78">
        <f t="shared" si="0"/>
        <v>0</v>
      </c>
    </row>
    <row r="65" spans="1:5" ht="47.25" hidden="1">
      <c r="A65" s="26" t="s">
        <v>59</v>
      </c>
      <c r="B65" s="22" t="s">
        <v>162</v>
      </c>
      <c r="C65" s="79"/>
      <c r="D65" s="79"/>
      <c r="E65" s="78">
        <f t="shared" si="0"/>
        <v>0</v>
      </c>
    </row>
    <row r="66" spans="1:5" ht="31.5" hidden="1">
      <c r="A66" s="27" t="s">
        <v>163</v>
      </c>
      <c r="B66" s="24" t="s">
        <v>164</v>
      </c>
      <c r="C66" s="81"/>
      <c r="D66" s="81"/>
      <c r="E66" s="78">
        <f t="shared" si="0"/>
        <v>0</v>
      </c>
    </row>
    <row r="67" spans="1:5" ht="31.5" hidden="1">
      <c r="A67" s="27" t="s">
        <v>165</v>
      </c>
      <c r="B67" s="24" t="s">
        <v>140</v>
      </c>
      <c r="C67" s="81"/>
      <c r="D67" s="81"/>
      <c r="E67" s="78">
        <f t="shared" si="0"/>
        <v>0</v>
      </c>
    </row>
    <row r="68" spans="1:5" ht="47.25" hidden="1">
      <c r="A68" s="26" t="s">
        <v>166</v>
      </c>
      <c r="B68" s="2" t="s">
        <v>167</v>
      </c>
      <c r="C68" s="79"/>
      <c r="D68" s="79"/>
      <c r="E68" s="78">
        <f t="shared" si="0"/>
        <v>0</v>
      </c>
    </row>
    <row r="69" spans="1:5" ht="31.5" hidden="1">
      <c r="A69" s="26" t="s">
        <v>168</v>
      </c>
      <c r="B69" s="22" t="s">
        <v>169</v>
      </c>
      <c r="C69" s="79"/>
      <c r="D69" s="79"/>
      <c r="E69" s="78">
        <f t="shared" si="0"/>
        <v>0</v>
      </c>
    </row>
    <row r="70" spans="1:5" ht="31.5" hidden="1">
      <c r="A70" s="27" t="s">
        <v>170</v>
      </c>
      <c r="B70" s="24" t="s">
        <v>164</v>
      </c>
      <c r="C70" s="81"/>
      <c r="D70" s="81"/>
      <c r="E70" s="78">
        <f t="shared" si="0"/>
        <v>0</v>
      </c>
    </row>
    <row r="71" spans="1:5" ht="31.5" hidden="1">
      <c r="A71" s="27" t="s">
        <v>171</v>
      </c>
      <c r="B71" s="24" t="s">
        <v>140</v>
      </c>
      <c r="C71" s="81"/>
      <c r="D71" s="81"/>
      <c r="E71" s="78">
        <f t="shared" si="0"/>
        <v>0</v>
      </c>
    </row>
    <row r="72" spans="1:5" ht="31.5" hidden="1">
      <c r="A72" s="26" t="s">
        <v>172</v>
      </c>
      <c r="B72" s="2" t="s">
        <v>173</v>
      </c>
      <c r="C72" s="79"/>
      <c r="D72" s="79"/>
      <c r="E72" s="78">
        <f t="shared" si="0"/>
        <v>0</v>
      </c>
    </row>
    <row r="73" spans="1:5" ht="15.75" hidden="1">
      <c r="A73" s="26" t="s">
        <v>174</v>
      </c>
      <c r="B73" s="22" t="s">
        <v>144</v>
      </c>
      <c r="C73" s="79"/>
      <c r="D73" s="79"/>
      <c r="E73" s="78">
        <f t="shared" si="0"/>
        <v>0</v>
      </c>
    </row>
    <row r="74" spans="1:5" ht="31.5">
      <c r="A74" s="26">
        <v>4</v>
      </c>
      <c r="B74" s="2" t="s">
        <v>25</v>
      </c>
      <c r="C74" s="79">
        <v>0</v>
      </c>
      <c r="D74" s="79">
        <v>0</v>
      </c>
      <c r="E74" s="78">
        <f t="shared" si="0"/>
        <v>0</v>
      </c>
    </row>
    <row r="75" spans="1:5" ht="31.5">
      <c r="A75" s="26">
        <v>5</v>
      </c>
      <c r="B75" s="2" t="s">
        <v>26</v>
      </c>
      <c r="C75" s="79">
        <v>39.07</v>
      </c>
      <c r="D75" s="79">
        <v>39.07</v>
      </c>
      <c r="E75" s="78">
        <f t="shared" si="0"/>
        <v>0</v>
      </c>
    </row>
    <row r="76" spans="1:5" ht="47.25">
      <c r="A76" s="26">
        <v>6</v>
      </c>
      <c r="B76" s="2" t="s">
        <v>175</v>
      </c>
      <c r="C76" s="79">
        <v>0.86</v>
      </c>
      <c r="D76" s="79">
        <v>0.86</v>
      </c>
      <c r="E76" s="78">
        <f t="shared" si="0"/>
        <v>0</v>
      </c>
    </row>
    <row r="77" spans="1:5" ht="31.5">
      <c r="A77" s="26">
        <v>7</v>
      </c>
      <c r="B77" s="2" t="s">
        <v>176</v>
      </c>
      <c r="C77" s="79">
        <v>0</v>
      </c>
      <c r="D77" s="79">
        <v>0</v>
      </c>
      <c r="E77" s="78">
        <f>C77-D77</f>
        <v>0</v>
      </c>
    </row>
    <row r="78" spans="1:5" ht="15.75">
      <c r="A78" s="76">
        <v>8</v>
      </c>
      <c r="B78" s="2" t="s">
        <v>177</v>
      </c>
      <c r="C78" s="79">
        <f>SUM(C12:C77)</f>
        <v>332.98</v>
      </c>
      <c r="D78" s="79">
        <f>SUM(D12:D77)</f>
        <v>332.98</v>
      </c>
      <c r="E78" s="79">
        <f>SUM(E12:E77)</f>
        <v>0</v>
      </c>
    </row>
  </sheetData>
  <sheetProtection/>
  <mergeCells count="9">
    <mergeCell ref="C1:E1"/>
    <mergeCell ref="C2:E2"/>
    <mergeCell ref="A3:E3"/>
    <mergeCell ref="A5:E5"/>
    <mergeCell ref="A9:A10"/>
    <mergeCell ref="B9:B10"/>
    <mergeCell ref="C9:E9"/>
    <mergeCell ref="A6:E6"/>
    <mergeCell ref="A7:E7"/>
  </mergeCells>
  <printOptions/>
  <pageMargins left="1.1811023622047245" right="0.3937007874015748" top="0.7874015748031497" bottom="0.7480314960629921" header="0.31496062992125984" footer="0.31496062992125984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SheetLayoutView="100" workbookViewId="0" topLeftCell="A1">
      <selection activeCell="A6" sqref="A6:E6"/>
    </sheetView>
  </sheetViews>
  <sheetFormatPr defaultColWidth="9.140625" defaultRowHeight="15"/>
  <cols>
    <col min="1" max="1" width="6.57421875" style="28" customWidth="1"/>
    <col min="2" max="2" width="38.421875" style="28" customWidth="1"/>
    <col min="3" max="3" width="13.140625" style="28" customWidth="1"/>
    <col min="4" max="4" width="11.8515625" style="28" customWidth="1"/>
    <col min="5" max="5" width="15.00390625" style="28" customWidth="1"/>
    <col min="6" max="6" width="22.00390625" style="28" customWidth="1"/>
    <col min="7" max="16384" width="9.140625" style="28" customWidth="1"/>
  </cols>
  <sheetData>
    <row r="1" spans="1:5" ht="18.75" customHeight="1">
      <c r="A1" s="3" t="s">
        <v>224</v>
      </c>
      <c r="B1" s="3"/>
      <c r="C1" s="93" t="s">
        <v>245</v>
      </c>
      <c r="D1" s="93"/>
      <c r="E1" s="93"/>
    </row>
    <row r="2" spans="1:5" ht="18.75" customHeight="1">
      <c r="A2" s="3" t="s">
        <v>186</v>
      </c>
      <c r="B2" s="3"/>
      <c r="C2" s="93" t="s">
        <v>251</v>
      </c>
      <c r="D2" s="93"/>
      <c r="E2" s="93"/>
    </row>
    <row r="3" spans="1:5" ht="18.75">
      <c r="A3" s="93"/>
      <c r="B3" s="93"/>
      <c r="C3" s="93"/>
      <c r="D3" s="93"/>
      <c r="E3" s="93"/>
    </row>
    <row r="4" spans="1:5" ht="18.75">
      <c r="A4" s="29"/>
      <c r="B4" s="29"/>
      <c r="C4" s="29"/>
      <c r="D4" s="29"/>
      <c r="E4" s="30"/>
    </row>
    <row r="5" spans="1:5" ht="18.75">
      <c r="A5" s="107" t="s">
        <v>178</v>
      </c>
      <c r="B5" s="107"/>
      <c r="C5" s="107"/>
      <c r="D5" s="107"/>
      <c r="E5" s="107"/>
    </row>
    <row r="6" spans="1:8" ht="40.5" customHeight="1">
      <c r="A6" s="108" t="str">
        <f>'прил 1 сток'!A6:E6</f>
        <v>общества с ограниченной ответственностью "Жилищно-коммунальное хозяйство "Приморье" (Балахтинский район, п. Приморск, ИНН 2403007059)</v>
      </c>
      <c r="B6" s="108"/>
      <c r="C6" s="108"/>
      <c r="D6" s="108"/>
      <c r="E6" s="108"/>
      <c r="F6" s="6"/>
      <c r="G6" s="7"/>
      <c r="H6" s="7"/>
    </row>
    <row r="7" spans="1:8" ht="18.75">
      <c r="A7" s="96" t="s">
        <v>244</v>
      </c>
      <c r="B7" s="97"/>
      <c r="C7" s="97"/>
      <c r="D7" s="97"/>
      <c r="E7" s="97"/>
      <c r="F7" s="7"/>
      <c r="G7" s="7"/>
      <c r="H7" s="7"/>
    </row>
    <row r="8" spans="1:8" ht="18.75">
      <c r="A8" s="31"/>
      <c r="B8" s="31"/>
      <c r="C8" s="31"/>
      <c r="D8" s="31"/>
      <c r="E8" s="31"/>
      <c r="F8" s="7"/>
      <c r="G8" s="7"/>
      <c r="H8" s="7"/>
    </row>
    <row r="9" spans="1:5" ht="27.75" customHeight="1">
      <c r="A9" s="103" t="s">
        <v>0</v>
      </c>
      <c r="B9" s="103" t="s">
        <v>63</v>
      </c>
      <c r="C9" s="105" t="s">
        <v>179</v>
      </c>
      <c r="D9" s="106"/>
      <c r="E9" s="103" t="s">
        <v>50</v>
      </c>
    </row>
    <row r="10" spans="1:5" ht="36.75" customHeight="1">
      <c r="A10" s="104"/>
      <c r="B10" s="104"/>
      <c r="C10" s="10" t="s">
        <v>180</v>
      </c>
      <c r="D10" s="10" t="s">
        <v>45</v>
      </c>
      <c r="E10" s="104"/>
    </row>
    <row r="11" spans="1:5" s="32" customFormat="1" ht="15.75">
      <c r="A11" s="10">
        <v>1</v>
      </c>
      <c r="B11" s="10">
        <v>2</v>
      </c>
      <c r="C11" s="10">
        <v>3</v>
      </c>
      <c r="D11" s="10">
        <v>4</v>
      </c>
      <c r="E11" s="10">
        <v>5</v>
      </c>
    </row>
    <row r="12" spans="1:5" ht="94.5">
      <c r="A12" s="10" t="s">
        <v>77</v>
      </c>
      <c r="B12" s="33" t="s">
        <v>64</v>
      </c>
      <c r="C12" s="11">
        <v>0</v>
      </c>
      <c r="D12" s="11">
        <v>0</v>
      </c>
      <c r="E12" s="11">
        <f>+C12-D12</f>
        <v>0</v>
      </c>
    </row>
    <row r="13" spans="1:5" ht="15.75">
      <c r="A13" s="10" t="s">
        <v>57</v>
      </c>
      <c r="B13" s="34" t="s">
        <v>65</v>
      </c>
      <c r="C13" s="35">
        <v>0</v>
      </c>
      <c r="D13" s="35">
        <v>0</v>
      </c>
      <c r="E13" s="11">
        <f>+C13-D13</f>
        <v>0</v>
      </c>
    </row>
    <row r="14" spans="1:5" ht="20.25" customHeight="1">
      <c r="A14" s="10" t="s">
        <v>58</v>
      </c>
      <c r="B14" s="34" t="s">
        <v>66</v>
      </c>
      <c r="C14" s="35">
        <v>0</v>
      </c>
      <c r="D14" s="35">
        <v>0</v>
      </c>
      <c r="E14" s="11">
        <f>+C14-D14</f>
        <v>0</v>
      </c>
    </row>
    <row r="15" spans="1:5" ht="18.75" customHeight="1">
      <c r="A15" s="10">
        <v>4</v>
      </c>
      <c r="B15" s="36" t="s">
        <v>181</v>
      </c>
      <c r="C15" s="11">
        <v>0</v>
      </c>
      <c r="D15" s="11">
        <v>0</v>
      </c>
      <c r="E15" s="11">
        <f>+C15-D15</f>
        <v>0</v>
      </c>
    </row>
    <row r="16" spans="1:5" ht="22.5" customHeight="1">
      <c r="A16" s="10" t="s">
        <v>60</v>
      </c>
      <c r="B16" s="36" t="s">
        <v>67</v>
      </c>
      <c r="C16" s="11">
        <v>0</v>
      </c>
      <c r="D16" s="11">
        <v>0</v>
      </c>
      <c r="E16" s="11">
        <f>+C16-D16</f>
        <v>0</v>
      </c>
    </row>
    <row r="17" spans="1:5" ht="15.75">
      <c r="A17" s="10" t="s">
        <v>61</v>
      </c>
      <c r="B17" s="36" t="s">
        <v>182</v>
      </c>
      <c r="C17" s="11">
        <v>0</v>
      </c>
      <c r="D17" s="11">
        <v>0</v>
      </c>
      <c r="E17" s="11">
        <v>0</v>
      </c>
    </row>
    <row r="18" spans="1:5" ht="30" customHeight="1">
      <c r="A18" s="10" t="s">
        <v>62</v>
      </c>
      <c r="B18" s="33" t="s">
        <v>29</v>
      </c>
      <c r="C18" s="11">
        <v>0</v>
      </c>
      <c r="D18" s="11">
        <v>0</v>
      </c>
      <c r="E18" s="11">
        <v>0</v>
      </c>
    </row>
  </sheetData>
  <sheetProtection/>
  <mergeCells count="10">
    <mergeCell ref="A9:A10"/>
    <mergeCell ref="B9:B10"/>
    <mergeCell ref="C9:D9"/>
    <mergeCell ref="E9:E10"/>
    <mergeCell ref="C1:E1"/>
    <mergeCell ref="C2:E2"/>
    <mergeCell ref="A3:E3"/>
    <mergeCell ref="A5:E5"/>
    <mergeCell ref="A6:E6"/>
    <mergeCell ref="A7:E7"/>
  </mergeCells>
  <printOptions/>
  <pageMargins left="1.1811023622047245" right="0.3937007874015748" top="0.7874015748031497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view="pageLayout" workbookViewId="0" topLeftCell="A1">
      <selection activeCell="D10" sqref="D10"/>
    </sheetView>
  </sheetViews>
  <sheetFormatPr defaultColWidth="9.140625" defaultRowHeight="15"/>
  <cols>
    <col min="1" max="1" width="6.57421875" style="28" customWidth="1"/>
    <col min="2" max="2" width="38.421875" style="28" customWidth="1"/>
    <col min="3" max="3" width="13.140625" style="28" customWidth="1"/>
    <col min="4" max="4" width="11.8515625" style="28" customWidth="1"/>
    <col min="5" max="5" width="15.00390625" style="28" customWidth="1"/>
    <col min="6" max="6" width="22.00390625" style="28" customWidth="1"/>
    <col min="7" max="16384" width="9.140625" style="28" customWidth="1"/>
  </cols>
  <sheetData>
    <row r="1" spans="1:5" ht="18.75" customHeight="1">
      <c r="A1" s="3" t="s">
        <v>224</v>
      </c>
      <c r="B1" s="3"/>
      <c r="C1" s="93" t="s">
        <v>245</v>
      </c>
      <c r="D1" s="93"/>
      <c r="E1" s="93"/>
    </row>
    <row r="2" spans="1:5" ht="18.75" customHeight="1">
      <c r="A2" s="3" t="s">
        <v>186</v>
      </c>
      <c r="B2" s="3"/>
      <c r="C2" s="93" t="s">
        <v>265</v>
      </c>
      <c r="D2" s="93"/>
      <c r="E2" s="93"/>
    </row>
    <row r="3" spans="1:5" ht="18.75">
      <c r="A3" s="93"/>
      <c r="B3" s="93"/>
      <c r="C3" s="93"/>
      <c r="D3" s="93"/>
      <c r="E3" s="93"/>
    </row>
    <row r="4" spans="1:5" ht="18.75">
      <c r="A4" s="29"/>
      <c r="B4" s="29"/>
      <c r="C4" s="29"/>
      <c r="D4" s="29"/>
      <c r="E4" s="30"/>
    </row>
    <row r="5" spans="1:5" ht="18.75">
      <c r="A5" s="107" t="s">
        <v>178</v>
      </c>
      <c r="B5" s="107"/>
      <c r="C5" s="107"/>
      <c r="D5" s="107"/>
      <c r="E5" s="107"/>
    </row>
    <row r="6" spans="1:8" ht="36.75" customHeight="1">
      <c r="A6" s="108" t="str">
        <f>'прил 1 сток'!A6:E6</f>
        <v>общества с ограниченной ответственностью "Жилищно-коммунальное хозяйство "Приморье" (Балахтинский район, п. Приморск, ИНН 2403007059)</v>
      </c>
      <c r="B6" s="108"/>
      <c r="C6" s="108"/>
      <c r="D6" s="108"/>
      <c r="E6" s="108"/>
      <c r="F6" s="6"/>
      <c r="G6" s="7"/>
      <c r="H6" s="7"/>
    </row>
    <row r="7" spans="1:8" ht="18.75">
      <c r="A7" s="96" t="s">
        <v>233</v>
      </c>
      <c r="B7" s="97"/>
      <c r="C7" s="97"/>
      <c r="D7" s="97"/>
      <c r="E7" s="97"/>
      <c r="F7" s="7"/>
      <c r="G7" s="7"/>
      <c r="H7" s="7"/>
    </row>
    <row r="8" spans="1:8" ht="18.75">
      <c r="A8" s="31"/>
      <c r="B8" s="31"/>
      <c r="C8" s="31"/>
      <c r="D8" s="31"/>
      <c r="E8" s="31"/>
      <c r="F8" s="7"/>
      <c r="G8" s="7"/>
      <c r="H8" s="7"/>
    </row>
    <row r="9" spans="1:5" ht="27.75" customHeight="1">
      <c r="A9" s="103" t="s">
        <v>0</v>
      </c>
      <c r="B9" s="103" t="s">
        <v>63</v>
      </c>
      <c r="C9" s="105" t="s">
        <v>179</v>
      </c>
      <c r="D9" s="106"/>
      <c r="E9" s="103" t="s">
        <v>50</v>
      </c>
    </row>
    <row r="10" spans="1:5" ht="36.75" customHeight="1">
      <c r="A10" s="104"/>
      <c r="B10" s="104"/>
      <c r="C10" s="10" t="s">
        <v>180</v>
      </c>
      <c r="D10" s="10" t="s">
        <v>45</v>
      </c>
      <c r="E10" s="104"/>
    </row>
    <row r="11" spans="1:5" s="32" customFormat="1" ht="15.75">
      <c r="A11" s="10">
        <v>1</v>
      </c>
      <c r="B11" s="10">
        <v>2</v>
      </c>
      <c r="C11" s="10">
        <v>3</v>
      </c>
      <c r="D11" s="10">
        <v>4</v>
      </c>
      <c r="E11" s="10">
        <v>5</v>
      </c>
    </row>
    <row r="12" spans="1:5" ht="94.5">
      <c r="A12" s="10" t="s">
        <v>77</v>
      </c>
      <c r="B12" s="33" t="s">
        <v>64</v>
      </c>
      <c r="C12" s="11">
        <v>0</v>
      </c>
      <c r="D12" s="11">
        <v>0</v>
      </c>
      <c r="E12" s="11">
        <f aca="true" t="shared" si="0" ref="E12:E18">+C12-D12</f>
        <v>0</v>
      </c>
    </row>
    <row r="13" spans="1:5" ht="15.75">
      <c r="A13" s="10" t="s">
        <v>57</v>
      </c>
      <c r="B13" s="34" t="s">
        <v>65</v>
      </c>
      <c r="C13" s="35">
        <v>0</v>
      </c>
      <c r="D13" s="35">
        <v>0</v>
      </c>
      <c r="E13" s="11">
        <f t="shared" si="0"/>
        <v>0</v>
      </c>
    </row>
    <row r="14" spans="1:5" ht="20.25" customHeight="1">
      <c r="A14" s="10" t="s">
        <v>58</v>
      </c>
      <c r="B14" s="34" t="s">
        <v>66</v>
      </c>
      <c r="C14" s="35">
        <v>0</v>
      </c>
      <c r="D14" s="35">
        <v>0</v>
      </c>
      <c r="E14" s="11">
        <f t="shared" si="0"/>
        <v>0</v>
      </c>
    </row>
    <row r="15" spans="1:5" ht="18.75" customHeight="1">
      <c r="A15" s="10">
        <v>4</v>
      </c>
      <c r="B15" s="36" t="s">
        <v>181</v>
      </c>
      <c r="C15" s="11">
        <v>0</v>
      </c>
      <c r="D15" s="11">
        <v>0</v>
      </c>
      <c r="E15" s="11">
        <f t="shared" si="0"/>
        <v>0</v>
      </c>
    </row>
    <row r="16" spans="1:5" ht="22.5" customHeight="1">
      <c r="A16" s="10" t="s">
        <v>60</v>
      </c>
      <c r="B16" s="36" t="s">
        <v>67</v>
      </c>
      <c r="C16" s="11">
        <v>0</v>
      </c>
      <c r="D16" s="11">
        <v>0</v>
      </c>
      <c r="E16" s="11">
        <f t="shared" si="0"/>
        <v>0</v>
      </c>
    </row>
    <row r="17" spans="1:5" ht="15.75">
      <c r="A17" s="10" t="s">
        <v>61</v>
      </c>
      <c r="B17" s="36" t="s">
        <v>182</v>
      </c>
      <c r="C17" s="11">
        <v>0</v>
      </c>
      <c r="D17" s="11">
        <v>0</v>
      </c>
      <c r="E17" s="11">
        <f t="shared" si="0"/>
        <v>0</v>
      </c>
    </row>
    <row r="18" spans="1:5" ht="15.75">
      <c r="A18" s="10" t="s">
        <v>62</v>
      </c>
      <c r="B18" s="33" t="s">
        <v>29</v>
      </c>
      <c r="C18" s="11">
        <v>0</v>
      </c>
      <c r="D18" s="11">
        <v>0</v>
      </c>
      <c r="E18" s="11">
        <f t="shared" si="0"/>
        <v>0</v>
      </c>
    </row>
  </sheetData>
  <sheetProtection/>
  <mergeCells count="10">
    <mergeCell ref="A9:A10"/>
    <mergeCell ref="B9:B10"/>
    <mergeCell ref="C9:D9"/>
    <mergeCell ref="E9:E10"/>
    <mergeCell ref="C1:E1"/>
    <mergeCell ref="C2:E2"/>
    <mergeCell ref="A3:E3"/>
    <mergeCell ref="A5:E5"/>
    <mergeCell ref="A6:E6"/>
    <mergeCell ref="A7:E7"/>
  </mergeCells>
  <printOptions/>
  <pageMargins left="1.1811023622047245" right="0.3937007874015748" top="0.7874015748031497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SheetLayoutView="100" workbookViewId="0" topLeftCell="A1">
      <selection activeCell="D14" sqref="D14:E15"/>
    </sheetView>
  </sheetViews>
  <sheetFormatPr defaultColWidth="9.140625" defaultRowHeight="15" outlineLevelCol="1"/>
  <cols>
    <col min="1" max="1" width="7.421875" style="37" customWidth="1"/>
    <col min="2" max="2" width="38.00390625" style="37" customWidth="1"/>
    <col min="3" max="3" width="14.140625" style="37" customWidth="1"/>
    <col min="4" max="4" width="13.140625" style="37" customWidth="1" outlineLevel="1"/>
    <col min="5" max="5" width="14.140625" style="37" customWidth="1"/>
    <col min="6" max="6" width="27.421875" style="37" customWidth="1"/>
    <col min="7" max="16384" width="9.140625" style="37" customWidth="1"/>
  </cols>
  <sheetData>
    <row r="1" spans="1:5" ht="18.75" customHeight="1">
      <c r="A1" s="3" t="s">
        <v>225</v>
      </c>
      <c r="B1" s="3"/>
      <c r="C1" s="93" t="s">
        <v>246</v>
      </c>
      <c r="D1" s="93"/>
      <c r="E1" s="93"/>
    </row>
    <row r="2" spans="1:6" ht="21.75" customHeight="1">
      <c r="A2" s="3" t="s">
        <v>187</v>
      </c>
      <c r="B2" s="3"/>
      <c r="C2" s="93" t="s">
        <v>251</v>
      </c>
      <c r="D2" s="93"/>
      <c r="E2" s="93"/>
      <c r="F2" s="6"/>
    </row>
    <row r="3" spans="1:6" ht="18.75">
      <c r="A3" s="93"/>
      <c r="B3" s="93"/>
      <c r="C3" s="93"/>
      <c r="D3" s="93"/>
      <c r="E3" s="93"/>
      <c r="F3" s="6"/>
    </row>
    <row r="4" spans="1:6" ht="18.75">
      <c r="A4" s="38"/>
      <c r="B4" s="39"/>
      <c r="C4" s="38"/>
      <c r="D4" s="38"/>
      <c r="E4" s="38"/>
      <c r="F4" s="6"/>
    </row>
    <row r="5" spans="1:6" ht="18.75">
      <c r="A5" s="110" t="s">
        <v>185</v>
      </c>
      <c r="B5" s="110"/>
      <c r="C5" s="110"/>
      <c r="D5" s="110"/>
      <c r="E5" s="110"/>
      <c r="F5" s="40"/>
    </row>
    <row r="6" spans="1:6" ht="38.25" customHeight="1">
      <c r="A6" s="110" t="str">
        <f>'прил 1 сток'!A6:E6</f>
        <v>общества с ограниченной ответственностью "Жилищно-коммунальное хозяйство "Приморье" (Балахтинский район, п. Приморск, ИНН 2403007059)</v>
      </c>
      <c r="B6" s="110"/>
      <c r="C6" s="110"/>
      <c r="D6" s="110"/>
      <c r="E6" s="110"/>
      <c r="F6" s="40"/>
    </row>
    <row r="7" spans="1:6" ht="15.75">
      <c r="A7" s="109" t="s">
        <v>235</v>
      </c>
      <c r="B7" s="109"/>
      <c r="C7" s="109"/>
      <c r="D7" s="109"/>
      <c r="E7" s="109"/>
      <c r="F7" s="40"/>
    </row>
    <row r="8" ht="18.75">
      <c r="B8" s="41"/>
    </row>
    <row r="9" spans="1:5" ht="24.75" customHeight="1">
      <c r="A9" s="111" t="s">
        <v>0</v>
      </c>
      <c r="B9" s="111" t="s">
        <v>32</v>
      </c>
      <c r="C9" s="111" t="s">
        <v>33</v>
      </c>
      <c r="D9" s="111" t="s">
        <v>247</v>
      </c>
      <c r="E9" s="111" t="s">
        <v>248</v>
      </c>
    </row>
    <row r="10" spans="1:5" ht="47.25" customHeight="1">
      <c r="A10" s="111"/>
      <c r="B10" s="111"/>
      <c r="C10" s="111"/>
      <c r="D10" s="111"/>
      <c r="E10" s="111"/>
    </row>
    <row r="11" spans="1:5" ht="18" customHeight="1">
      <c r="A11" s="42">
        <v>1</v>
      </c>
      <c r="B11" s="42">
        <v>2</v>
      </c>
      <c r="C11" s="42">
        <v>3</v>
      </c>
      <c r="D11" s="42">
        <v>4</v>
      </c>
      <c r="E11" s="42">
        <v>5</v>
      </c>
    </row>
    <row r="12" spans="1:6" ht="31.5">
      <c r="A12" s="42">
        <v>1</v>
      </c>
      <c r="B12" s="43" t="s">
        <v>34</v>
      </c>
      <c r="C12" s="42" t="s">
        <v>35</v>
      </c>
      <c r="D12" s="66">
        <v>5.87</v>
      </c>
      <c r="E12" s="66">
        <v>5.87</v>
      </c>
      <c r="F12" s="40"/>
    </row>
    <row r="13" spans="1:5" ht="15.75">
      <c r="A13" s="42">
        <f>A12+1</f>
        <v>2</v>
      </c>
      <c r="B13" s="44" t="s">
        <v>36</v>
      </c>
      <c r="C13" s="42" t="s">
        <v>35</v>
      </c>
      <c r="D13" s="66">
        <v>17</v>
      </c>
      <c r="E13" s="66">
        <v>18.7</v>
      </c>
    </row>
    <row r="14" spans="1:5" ht="31.5">
      <c r="A14" s="42">
        <f aca="true" t="shared" si="0" ref="A14:A19">A13+1</f>
        <v>3</v>
      </c>
      <c r="B14" s="44" t="s">
        <v>37</v>
      </c>
      <c r="C14" s="42" t="s">
        <v>68</v>
      </c>
      <c r="D14" s="92">
        <v>3342</v>
      </c>
      <c r="E14" s="92">
        <v>3299</v>
      </c>
    </row>
    <row r="15" spans="1:5" ht="31.5">
      <c r="A15" s="42">
        <f t="shared" si="0"/>
        <v>4</v>
      </c>
      <c r="B15" s="44" t="s">
        <v>38</v>
      </c>
      <c r="C15" s="42" t="s">
        <v>69</v>
      </c>
      <c r="D15" s="92">
        <v>8784</v>
      </c>
      <c r="E15" s="92">
        <v>8760</v>
      </c>
    </row>
    <row r="16" spans="1:5" ht="15.75">
      <c r="A16" s="42">
        <f t="shared" si="0"/>
        <v>5</v>
      </c>
      <c r="B16" s="43" t="s">
        <v>39</v>
      </c>
      <c r="C16" s="42"/>
      <c r="D16" s="66"/>
      <c r="E16" s="66"/>
    </row>
    <row r="17" spans="1:5" ht="15.75">
      <c r="A17" s="42">
        <f t="shared" si="0"/>
        <v>6</v>
      </c>
      <c r="B17" s="44" t="s">
        <v>79</v>
      </c>
      <c r="C17" s="42" t="s">
        <v>40</v>
      </c>
      <c r="D17" s="66">
        <v>3.65</v>
      </c>
      <c r="E17" s="66">
        <v>0.99</v>
      </c>
    </row>
    <row r="18" spans="1:5" ht="15.75" hidden="1">
      <c r="A18" s="42">
        <f t="shared" si="0"/>
        <v>7</v>
      </c>
      <c r="B18" s="44" t="s">
        <v>41</v>
      </c>
      <c r="C18" s="42" t="s">
        <v>40</v>
      </c>
      <c r="D18" s="66"/>
      <c r="E18" s="66"/>
    </row>
    <row r="19" spans="1:5" ht="15.75" customHeight="1" hidden="1">
      <c r="A19" s="42">
        <f t="shared" si="0"/>
        <v>8</v>
      </c>
      <c r="B19" s="44" t="s">
        <v>42</v>
      </c>
      <c r="C19" s="42" t="s">
        <v>40</v>
      </c>
      <c r="D19" s="66"/>
      <c r="E19" s="67"/>
    </row>
    <row r="20" spans="1:5" ht="15.75" customHeight="1">
      <c r="A20" s="42">
        <v>7</v>
      </c>
      <c r="B20" s="44" t="s">
        <v>43</v>
      </c>
      <c r="C20" s="42" t="s">
        <v>35</v>
      </c>
      <c r="D20" s="66">
        <v>28.6</v>
      </c>
      <c r="E20" s="67">
        <v>30.28</v>
      </c>
    </row>
  </sheetData>
  <sheetProtection/>
  <mergeCells count="11">
    <mergeCell ref="A6:E6"/>
    <mergeCell ref="A7:E7"/>
    <mergeCell ref="A3:E3"/>
    <mergeCell ref="A5:E5"/>
    <mergeCell ref="C1:E1"/>
    <mergeCell ref="C2:E2"/>
    <mergeCell ref="A9:A10"/>
    <mergeCell ref="B9:B10"/>
    <mergeCell ref="C9:C10"/>
    <mergeCell ref="D9:D10"/>
    <mergeCell ref="E9:E10"/>
  </mergeCells>
  <printOptions/>
  <pageMargins left="1.1811023622047245" right="0.5905511811023623" top="0.7874015748031497" bottom="0.7480314960629921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view="pageBreakPreview" zoomScaleSheetLayoutView="100" workbookViewId="0" topLeftCell="A1">
      <selection activeCell="D13" sqref="D13:E13"/>
    </sheetView>
  </sheetViews>
  <sheetFormatPr defaultColWidth="9.140625" defaultRowHeight="15" outlineLevelCol="1"/>
  <cols>
    <col min="1" max="1" width="7.421875" style="37" customWidth="1"/>
    <col min="2" max="2" width="38.00390625" style="37" customWidth="1"/>
    <col min="3" max="3" width="14.140625" style="37" customWidth="1"/>
    <col min="4" max="4" width="13.140625" style="37" customWidth="1" outlineLevel="1"/>
    <col min="5" max="5" width="14.140625" style="37" customWidth="1"/>
    <col min="6" max="6" width="27.421875" style="37" customWidth="1"/>
    <col min="7" max="16384" width="9.140625" style="37" customWidth="1"/>
  </cols>
  <sheetData>
    <row r="1" spans="1:5" ht="18.75" customHeight="1">
      <c r="A1" s="3" t="s">
        <v>225</v>
      </c>
      <c r="B1" s="3"/>
      <c r="C1" s="93" t="s">
        <v>246</v>
      </c>
      <c r="D1" s="93"/>
      <c r="E1" s="93"/>
    </row>
    <row r="2" spans="1:6" ht="21.75" customHeight="1">
      <c r="A2" s="3" t="s">
        <v>187</v>
      </c>
      <c r="B2" s="3"/>
      <c r="C2" s="93" t="s">
        <v>251</v>
      </c>
      <c r="D2" s="93"/>
      <c r="E2" s="93"/>
      <c r="F2" s="6"/>
    </row>
    <row r="3" spans="1:6" ht="18.75">
      <c r="A3" s="93"/>
      <c r="B3" s="93"/>
      <c r="C3" s="93"/>
      <c r="D3" s="93"/>
      <c r="E3" s="93"/>
      <c r="F3" s="6"/>
    </row>
    <row r="4" spans="1:6" ht="18.75">
      <c r="A4" s="38"/>
      <c r="B4" s="39"/>
      <c r="C4" s="38"/>
      <c r="D4" s="38"/>
      <c r="E4" s="38"/>
      <c r="F4" s="6"/>
    </row>
    <row r="5" spans="1:6" ht="18.75">
      <c r="A5" s="110" t="s">
        <v>185</v>
      </c>
      <c r="B5" s="110"/>
      <c r="C5" s="110"/>
      <c r="D5" s="110"/>
      <c r="E5" s="110"/>
      <c r="F5" s="40"/>
    </row>
    <row r="6" spans="1:6" ht="38.25" customHeight="1">
      <c r="A6" s="110" t="str">
        <f>'прил 1 сток'!A6:E6</f>
        <v>общества с ограниченной ответственностью "Жилищно-коммунальное хозяйство "Приморье" (Балахтинский район, п. Приморск, ИНН 2403007059)</v>
      </c>
      <c r="B6" s="110"/>
      <c r="C6" s="110"/>
      <c r="D6" s="110"/>
      <c r="E6" s="110"/>
      <c r="F6" s="40"/>
    </row>
    <row r="7" spans="1:6" ht="15.75">
      <c r="A7" s="109" t="s">
        <v>233</v>
      </c>
      <c r="B7" s="109"/>
      <c r="C7" s="109"/>
      <c r="D7" s="109"/>
      <c r="E7" s="109"/>
      <c r="F7" s="40"/>
    </row>
    <row r="8" ht="18.75">
      <c r="B8" s="41"/>
    </row>
    <row r="9" spans="1:5" ht="24.75" customHeight="1">
      <c r="A9" s="111" t="s">
        <v>0</v>
      </c>
      <c r="B9" s="111" t="s">
        <v>32</v>
      </c>
      <c r="C9" s="111" t="s">
        <v>33</v>
      </c>
      <c r="D9" s="111" t="s">
        <v>247</v>
      </c>
      <c r="E9" s="111" t="s">
        <v>248</v>
      </c>
    </row>
    <row r="10" spans="1:5" ht="47.25" customHeight="1">
      <c r="A10" s="111"/>
      <c r="B10" s="111"/>
      <c r="C10" s="111"/>
      <c r="D10" s="111"/>
      <c r="E10" s="111"/>
    </row>
    <row r="11" spans="1:5" ht="18" customHeight="1">
      <c r="A11" s="42">
        <v>1</v>
      </c>
      <c r="B11" s="42">
        <v>2</v>
      </c>
      <c r="C11" s="42">
        <v>3</v>
      </c>
      <c r="D11" s="42">
        <v>4</v>
      </c>
      <c r="E11" s="42">
        <v>5</v>
      </c>
    </row>
    <row r="12" spans="1:6" ht="31.5">
      <c r="A12" s="42">
        <v>1</v>
      </c>
      <c r="B12" s="43" t="s">
        <v>34</v>
      </c>
      <c r="C12" s="42" t="s">
        <v>35</v>
      </c>
      <c r="D12" s="66">
        <v>100</v>
      </c>
      <c r="E12" s="66">
        <v>100</v>
      </c>
      <c r="F12" s="40"/>
    </row>
    <row r="13" spans="1:5" ht="31.5">
      <c r="A13" s="42">
        <v>2</v>
      </c>
      <c r="B13" s="44" t="s">
        <v>38</v>
      </c>
      <c r="C13" s="42" t="s">
        <v>69</v>
      </c>
      <c r="D13" s="92">
        <v>8784</v>
      </c>
      <c r="E13" s="92">
        <v>8760</v>
      </c>
    </row>
    <row r="14" spans="1:5" ht="15.75" hidden="1">
      <c r="A14" s="42" t="e">
        <f>#REF!+1</f>
        <v>#REF!</v>
      </c>
      <c r="B14" s="44" t="s">
        <v>41</v>
      </c>
      <c r="C14" s="42" t="s">
        <v>40</v>
      </c>
      <c r="D14" s="66">
        <f>E14</f>
        <v>0</v>
      </c>
      <c r="E14" s="66"/>
    </row>
    <row r="15" spans="1:5" ht="15.75" customHeight="1" hidden="1">
      <c r="A15" s="42" t="e">
        <f>A14+1</f>
        <v>#REF!</v>
      </c>
      <c r="B15" s="44" t="s">
        <v>42</v>
      </c>
      <c r="C15" s="42" t="s">
        <v>40</v>
      </c>
      <c r="D15" s="66">
        <f>E15</f>
        <v>0</v>
      </c>
      <c r="E15" s="67"/>
    </row>
  </sheetData>
  <sheetProtection/>
  <mergeCells count="11">
    <mergeCell ref="A9:A10"/>
    <mergeCell ref="B9:B10"/>
    <mergeCell ref="C9:C10"/>
    <mergeCell ref="D9:D10"/>
    <mergeCell ref="E9:E10"/>
    <mergeCell ref="A6:E6"/>
    <mergeCell ref="A7:E7"/>
    <mergeCell ref="C1:E1"/>
    <mergeCell ref="C2:E2"/>
    <mergeCell ref="A3:E3"/>
    <mergeCell ref="A5:E5"/>
  </mergeCells>
  <printOptions/>
  <pageMargins left="1.1811023622047245" right="0.5905511811023623" top="0.7874015748031497" bottom="0.7480314960629921" header="0.31496062992125984" footer="0.31496062992125984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SheetLayoutView="100" workbookViewId="0" topLeftCell="A1">
      <selection activeCell="E13" sqref="E13"/>
    </sheetView>
  </sheetViews>
  <sheetFormatPr defaultColWidth="9.140625" defaultRowHeight="15"/>
  <cols>
    <col min="1" max="1" width="5.8515625" style="45" customWidth="1"/>
    <col min="2" max="2" width="29.140625" style="45" customWidth="1"/>
    <col min="3" max="3" width="15.421875" style="45" customWidth="1"/>
    <col min="4" max="4" width="18.00390625" style="45" customWidth="1"/>
    <col min="5" max="5" width="17.28125" style="45" customWidth="1"/>
    <col min="6" max="16384" width="9.140625" style="45" customWidth="1"/>
  </cols>
  <sheetData>
    <row r="1" spans="1:6" ht="18.75" customHeight="1">
      <c r="A1" s="3" t="s">
        <v>226</v>
      </c>
      <c r="B1" s="3"/>
      <c r="C1" s="3"/>
      <c r="D1" s="93" t="s">
        <v>249</v>
      </c>
      <c r="E1" s="93"/>
      <c r="F1" s="93"/>
    </row>
    <row r="2" spans="1:6" ht="18.75" customHeight="1">
      <c r="A2" s="3" t="s">
        <v>187</v>
      </c>
      <c r="B2" s="3"/>
      <c r="C2" s="3"/>
      <c r="D2" s="93" t="s">
        <v>251</v>
      </c>
      <c r="E2" s="93"/>
      <c r="F2" s="93"/>
    </row>
    <row r="3" spans="1:5" ht="18.75">
      <c r="A3" s="93"/>
      <c r="B3" s="93"/>
      <c r="C3" s="93"/>
      <c r="D3" s="93"/>
      <c r="E3" s="93"/>
    </row>
    <row r="4" ht="15.75" customHeight="1"/>
    <row r="5" spans="1:5" ht="18.75">
      <c r="A5" s="113" t="s">
        <v>266</v>
      </c>
      <c r="B5" s="113"/>
      <c r="C5" s="113"/>
      <c r="D5" s="113"/>
      <c r="E5" s="113"/>
    </row>
    <row r="6" spans="1:5" ht="36" customHeight="1">
      <c r="A6" s="113" t="str">
        <f>'прил 1 сток'!A6:E6</f>
        <v>общества с ограниченной ответственностью "Жилищно-коммунальное хозяйство "Приморье" (Балахтинский район, п. Приморск, ИНН 2403007059)</v>
      </c>
      <c r="B6" s="113"/>
      <c r="C6" s="113"/>
      <c r="D6" s="113"/>
      <c r="E6" s="113"/>
    </row>
    <row r="7" spans="1:5" ht="17.25" customHeight="1">
      <c r="A7" s="117"/>
      <c r="B7" s="117"/>
      <c r="C7" s="117"/>
      <c r="D7" s="117"/>
      <c r="E7" s="117"/>
    </row>
    <row r="8" ht="4.5" customHeight="1"/>
    <row r="9" spans="1:5" s="46" customFormat="1" ht="23.25" customHeight="1">
      <c r="A9" s="118" t="s">
        <v>0</v>
      </c>
      <c r="B9" s="118" t="s">
        <v>73</v>
      </c>
      <c r="C9" s="118" t="s">
        <v>33</v>
      </c>
      <c r="D9" s="118" t="s">
        <v>74</v>
      </c>
      <c r="E9" s="118"/>
    </row>
    <row r="10" spans="1:5" s="46" customFormat="1" ht="62.25" customHeight="1">
      <c r="A10" s="118"/>
      <c r="B10" s="118"/>
      <c r="C10" s="118"/>
      <c r="D10" s="47" t="s">
        <v>250</v>
      </c>
      <c r="E10" s="49" t="s">
        <v>72</v>
      </c>
    </row>
    <row r="11" spans="1:5" s="46" customFormat="1" ht="18.75">
      <c r="A11" s="47">
        <v>1</v>
      </c>
      <c r="B11" s="47">
        <v>2</v>
      </c>
      <c r="C11" s="47">
        <v>3</v>
      </c>
      <c r="D11" s="47">
        <v>4</v>
      </c>
      <c r="E11" s="47">
        <v>5</v>
      </c>
    </row>
    <row r="12" spans="1:5" s="46" customFormat="1" ht="18.75">
      <c r="A12" s="47">
        <v>1</v>
      </c>
      <c r="B12" s="114" t="s">
        <v>31</v>
      </c>
      <c r="C12" s="115"/>
      <c r="D12" s="115"/>
      <c r="E12" s="116"/>
    </row>
    <row r="13" spans="1:5" s="46" customFormat="1" ht="55.5" customHeight="1">
      <c r="A13" s="47" t="s">
        <v>3</v>
      </c>
      <c r="B13" s="48" t="s">
        <v>75</v>
      </c>
      <c r="C13" s="47" t="s">
        <v>183</v>
      </c>
      <c r="D13" s="49">
        <v>59.15</v>
      </c>
      <c r="E13" s="65">
        <v>61.68</v>
      </c>
    </row>
    <row r="14" spans="1:5" ht="57" customHeight="1">
      <c r="A14" s="47" t="s">
        <v>4</v>
      </c>
      <c r="B14" s="48" t="s">
        <v>76</v>
      </c>
      <c r="C14" s="47" t="s">
        <v>183</v>
      </c>
      <c r="D14" s="49">
        <v>59.15</v>
      </c>
      <c r="E14" s="65">
        <v>61.68</v>
      </c>
    </row>
    <row r="15" spans="1:5" ht="18" customHeight="1">
      <c r="A15" s="47">
        <v>2</v>
      </c>
      <c r="B15" s="114" t="s">
        <v>30</v>
      </c>
      <c r="C15" s="115"/>
      <c r="D15" s="115"/>
      <c r="E15" s="116"/>
    </row>
    <row r="16" spans="1:5" ht="57" customHeight="1">
      <c r="A16" s="47" t="s">
        <v>17</v>
      </c>
      <c r="B16" s="48" t="s">
        <v>75</v>
      </c>
      <c r="C16" s="47" t="s">
        <v>183</v>
      </c>
      <c r="D16" s="49">
        <v>87.64</v>
      </c>
      <c r="E16" s="65">
        <v>92.35</v>
      </c>
    </row>
    <row r="17" spans="1:5" ht="57" customHeight="1">
      <c r="A17" s="47" t="s">
        <v>18</v>
      </c>
      <c r="B17" s="48" t="s">
        <v>76</v>
      </c>
      <c r="C17" s="47" t="s">
        <v>183</v>
      </c>
      <c r="D17" s="49">
        <v>87.64</v>
      </c>
      <c r="E17" s="65">
        <v>92.35</v>
      </c>
    </row>
    <row r="18" spans="1:5" ht="65.25" customHeight="1">
      <c r="A18" s="112" t="s">
        <v>184</v>
      </c>
      <c r="B18" s="112"/>
      <c r="C18" s="112"/>
      <c r="D18" s="112"/>
      <c r="E18" s="112"/>
    </row>
  </sheetData>
  <sheetProtection/>
  <mergeCells count="13">
    <mergeCell ref="D1:F1"/>
    <mergeCell ref="D2:F2"/>
    <mergeCell ref="A7:E7"/>
    <mergeCell ref="A9:A10"/>
    <mergeCell ref="B9:B10"/>
    <mergeCell ref="C9:C10"/>
    <mergeCell ref="D9:E9"/>
    <mergeCell ref="A18:E18"/>
    <mergeCell ref="A3:E3"/>
    <mergeCell ref="A5:E5"/>
    <mergeCell ref="A6:E6"/>
    <mergeCell ref="B12:E12"/>
    <mergeCell ref="B15:E15"/>
  </mergeCells>
  <printOptions/>
  <pageMargins left="1.1811023622047245" right="0.3937007874015748" top="0.7874015748031497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komp2</dc:creator>
  <cp:keywords/>
  <dc:description/>
  <cp:lastModifiedBy>Doos</cp:lastModifiedBy>
  <cp:lastPrinted>2013-12-24T07:51:31Z</cp:lastPrinted>
  <dcterms:created xsi:type="dcterms:W3CDTF">2013-09-23T08:42:38Z</dcterms:created>
  <dcterms:modified xsi:type="dcterms:W3CDTF">2013-12-24T08:10:57Z</dcterms:modified>
  <cp:category/>
  <cp:version/>
  <cp:contentType/>
  <cp:contentStatus/>
</cp:coreProperties>
</file>